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700" activeTab="2"/>
  </bookViews>
  <sheets>
    <sheet name="Brackets" sheetId="1" r:id="rId1"/>
    <sheet name="Top 6 in each Weight" sheetId="2" r:id="rId2"/>
    <sheet name="Seamont Champions 2007" sheetId="3" r:id="rId3"/>
    <sheet name="Team Score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<sst xmlns="http://schemas.openxmlformats.org/spreadsheetml/2006/main" count="906" uniqueCount="674">
  <si>
    <t xml:space="preserve">Seamount League Tournament </t>
  </si>
  <si>
    <t>Weight 103</t>
  </si>
  <si>
    <t>Weights 103  112  119   125  130   135  140   145  152  160  171  189   215  285</t>
  </si>
  <si>
    <t>Champion</t>
  </si>
  <si>
    <t>L-2</t>
  </si>
  <si>
    <t>L-4</t>
  </si>
  <si>
    <t>L-6</t>
  </si>
  <si>
    <t>L-8</t>
  </si>
  <si>
    <t xml:space="preserve">L-116                              </t>
  </si>
  <si>
    <t>Third</t>
  </si>
  <si>
    <t>L-281</t>
  </si>
  <si>
    <t>L-282</t>
  </si>
  <si>
    <t>L-337</t>
  </si>
  <si>
    <t>L-338</t>
  </si>
  <si>
    <t>Weight 112</t>
  </si>
  <si>
    <t>Weight 119</t>
  </si>
  <si>
    <t>Weight 125</t>
  </si>
  <si>
    <t>Weight 130</t>
  </si>
  <si>
    <t>Weight 135</t>
  </si>
  <si>
    <t>Weight 140</t>
  </si>
  <si>
    <t>Weight 145</t>
  </si>
  <si>
    <t>Weight 152</t>
  </si>
  <si>
    <t>Weight 160</t>
  </si>
  <si>
    <t>Weight 171</t>
  </si>
  <si>
    <t>Weight 189</t>
  </si>
  <si>
    <t>Weight 215</t>
  </si>
  <si>
    <t>Weight 285</t>
  </si>
  <si>
    <t xml:space="preserve">L-1 </t>
  </si>
  <si>
    <t xml:space="preserve">L-3 </t>
  </si>
  <si>
    <t xml:space="preserve">L-5 </t>
  </si>
  <si>
    <t>L-7</t>
  </si>
  <si>
    <t xml:space="preserve">L-115         </t>
  </si>
  <si>
    <t>L-114</t>
  </si>
  <si>
    <t>L-113</t>
  </si>
  <si>
    <t xml:space="preserve">10 - Parker Scarff [Kennedy] </t>
  </si>
  <si>
    <t>09 - Chris D'Amico [Mt. Rainer]</t>
  </si>
  <si>
    <t>09 - Jacob Nestvold [Hazen]</t>
  </si>
  <si>
    <t>10 - RHemond Slish [Mt Rainer]</t>
  </si>
  <si>
    <t>12 - Allen Sy [Renton]</t>
  </si>
  <si>
    <t>09 - Spencer Truong [Mt. Rainer]</t>
  </si>
  <si>
    <t>09 - Will Dittmar [Kennedy]</t>
  </si>
  <si>
    <t>10 - Geoff Porincula [Mt. Rainer]</t>
  </si>
  <si>
    <t>11 - Bobby Nguyen [Hazen]</t>
  </si>
  <si>
    <t>11 - Jesus Torres [Tyee]</t>
  </si>
  <si>
    <t>12 - Samson Onevathana [Renton]</t>
  </si>
  <si>
    <t>10 - Christain Correa [Evergreen]</t>
  </si>
  <si>
    <t>11 - Gabriel Camarillo-Reyes [Tyee]</t>
  </si>
  <si>
    <t>10 - Justin Bishop [Mt. Rainer]</t>
  </si>
  <si>
    <t>10 - Andres Bostron [Hazen]</t>
  </si>
  <si>
    <t>11 - Chris Ciampi [Kennedy]</t>
  </si>
  <si>
    <t>12 - Nguyen Nguyen [Hazen]</t>
  </si>
  <si>
    <t>11 - George Porincula [Mt. Rainer]</t>
  </si>
  <si>
    <t>11 - Santos Borboa [Evergreen]</t>
  </si>
  <si>
    <t>12 - Ravinal Sharma [Renton]</t>
  </si>
  <si>
    <t>12 - Kasey Peterson [Highline]</t>
  </si>
  <si>
    <t>12 - Grant Fujii [Renton}</t>
  </si>
  <si>
    <t>10 - Austin Seeger [Highline]</t>
  </si>
  <si>
    <t>11 - Felix Nguyen [Hazen]</t>
  </si>
  <si>
    <t>12 - Corey Blackburn [Highline]</t>
  </si>
  <si>
    <t>12 - Chris Stone [Renton]</t>
  </si>
  <si>
    <t>10 - Delwrick Nanthou [Evergreen]</t>
  </si>
  <si>
    <t>11 - Troy Atwood [Hazen]</t>
  </si>
  <si>
    <t>09 - Conner Spani [Mt. Rainer]</t>
  </si>
  <si>
    <t>11 - Grant Eastey [Kennedy]</t>
  </si>
  <si>
    <t>10 - Ben Molina [Tyee]</t>
  </si>
  <si>
    <t>11 - Casey McSwane [Renton]</t>
  </si>
  <si>
    <t>09 - Krugba Mansaray [Highline]</t>
  </si>
  <si>
    <t>09 - Clayton McWade [Evergreen]</t>
  </si>
  <si>
    <t>10 - Luis Alfaro-Toledo [Kennedy]</t>
  </si>
  <si>
    <t>12 - Robert Huffman [Highline]</t>
  </si>
  <si>
    <t>12 - Brian Yorozu [Mt. Rainer]</t>
  </si>
  <si>
    <t>10 - Hayden Krall [Hazen]</t>
  </si>
  <si>
    <t>10 - Eric Bredberg [Mt. Rainer]</t>
  </si>
  <si>
    <t>12 - Michael Peralta [Renton]</t>
  </si>
  <si>
    <t xml:space="preserve">12 - Travis Bull [Kennedy] </t>
  </si>
  <si>
    <t>11 - Nathan Matthai [Evergreen]</t>
  </si>
  <si>
    <t>09 - Shawn McGlynn [Mt. Rainer]</t>
  </si>
  <si>
    <t>12 - Tony Sakounthong [Hazen]</t>
  </si>
  <si>
    <t>10 - Johnny Huynh [Renton]</t>
  </si>
  <si>
    <t>10 - Jesus Cervantes [Highline]</t>
  </si>
  <si>
    <t>09 - Jake Bame [Mt. Rainer]</t>
  </si>
  <si>
    <t>11 - Sean Meneses [Renton]</t>
  </si>
  <si>
    <t>12 - Max Powell [Kennedy]</t>
  </si>
  <si>
    <t>12 - Tim Miller [Evergreen]</t>
  </si>
  <si>
    <t>09 - Sergio Munoz [Mt Rainer]</t>
  </si>
  <si>
    <t>12 - Tyson Heuman [Evergreen]</t>
  </si>
  <si>
    <t>09 - Kyle Gibbs [Hazen]</t>
  </si>
  <si>
    <t>11 - Kenny Morris [Evergreen]</t>
  </si>
  <si>
    <t>12 - Chris Bowne [Kennedy]</t>
  </si>
  <si>
    <t>10 - Misael Gonzales [Renton]</t>
  </si>
  <si>
    <t>12 - Robert Pidde [Highline]</t>
  </si>
  <si>
    <t>11 - Anthony Overstreet [Kennedy]</t>
  </si>
  <si>
    <t>12 - Kevin Colbern [Mt. Rainer]</t>
  </si>
  <si>
    <t>12 - David Lepeska [Mt. Rainer]</t>
  </si>
  <si>
    <t>09 - John Wall [Hazen]</t>
  </si>
  <si>
    <t>11 - Stephen Wammer [Highline]</t>
  </si>
  <si>
    <t>11 - Michael Groth [Evergreen]</t>
  </si>
  <si>
    <t>12 - Scott Courtright [Renton]</t>
  </si>
  <si>
    <t>10 - Justin Bull [Kennedy]</t>
  </si>
  <si>
    <t>10 - Orlando Jeans [Renton]</t>
  </si>
  <si>
    <t>10 - Jesse Bame [Mt. Rainer]</t>
  </si>
  <si>
    <t>11 - Lucas Nestvold [Hazen]</t>
  </si>
  <si>
    <t>09 - Craig Cinderich [Evergreen]</t>
  </si>
  <si>
    <t>09 - Donavan Smolich [Highline]</t>
  </si>
  <si>
    <t>12 - Patrick Flemming  [Mt. Rainer]</t>
  </si>
  <si>
    <t>09 - Steve Conn [Kennedy]</t>
  </si>
  <si>
    <t>09 - Calvin Smolich [Highline]</t>
  </si>
  <si>
    <t>09 - Dustin Schafer [Lindbergh]</t>
  </si>
  <si>
    <t>11 - Matt Bergman [Hazen]</t>
  </si>
  <si>
    <t>11 - Thomas Diwag [Renton]</t>
  </si>
  <si>
    <t>09 - Deric Guisasola [Mt Rainer]</t>
  </si>
  <si>
    <t>09 - Ostap McKhridze [Tyee]</t>
  </si>
  <si>
    <t>11 - Nick Carlson [Lindbergh]</t>
  </si>
  <si>
    <t>09 - Jordan Hjelmaa [Hazen]</t>
  </si>
  <si>
    <t>12 - Chase Stanford [Kennedy]</t>
  </si>
  <si>
    <t>12 - Zach Pesicka [Mt. Rainer]</t>
  </si>
  <si>
    <t>09 - Charlie Johnson [Hazen]</t>
  </si>
  <si>
    <t>11 - Brad Neudorfer [Kennedy]</t>
  </si>
  <si>
    <t>11 - Henry Taylor [Tyee]</t>
  </si>
  <si>
    <t>10 - Brandon Connelly [Highline]</t>
  </si>
  <si>
    <t>11 - CJ Waite [Hazen]</t>
  </si>
  <si>
    <t>11 - Webb Conn [Kennedy]</t>
  </si>
  <si>
    <t>12 - Ricky Dorward [Mt. Rainer]</t>
  </si>
  <si>
    <t>12 - Damir Basic [Renton]</t>
  </si>
  <si>
    <t>11 - Corey Muma [Mt. Rainer]</t>
  </si>
  <si>
    <t>11 - Brandon Yorker [Highline]</t>
  </si>
  <si>
    <t>10 - Vanzell Kirk III [Kennedy]</t>
  </si>
  <si>
    <t>09 - Izacc Tuinie [Evergreen]</t>
  </si>
  <si>
    <t>10 - Toddneal Hart [Lindbergh]</t>
  </si>
  <si>
    <t>09 - Billy Castrow [Mt. Rainer]</t>
  </si>
  <si>
    <t>11 - Michael Karoman [Hazen]</t>
  </si>
  <si>
    <t>09 - Artuto Alvarado [Tyee]</t>
  </si>
  <si>
    <t>09 - Brandon Wash [Kennedy]</t>
  </si>
  <si>
    <t>11 - Johnathon Dakin [Highline]</t>
  </si>
  <si>
    <t>12 - Juatin Gibson [Highline]</t>
  </si>
  <si>
    <t>09 - Zach Sudettanh [Mt. Rainer]</t>
  </si>
  <si>
    <t>12 - Donnie Gronowick [Kennedy]</t>
  </si>
  <si>
    <t>10 - Armin Basic [Renton]</t>
  </si>
  <si>
    <t>10 - Tim Schulz [Highline]</t>
  </si>
  <si>
    <t>12 - Inderpaul Kandola [Kennedy]</t>
  </si>
  <si>
    <t>12 - Cesar Luna [Mt. Rainer]</t>
  </si>
  <si>
    <t>Mark-Avery Airhart [Kenndy]</t>
  </si>
  <si>
    <t>11 - Jesse Carner [Highline]</t>
  </si>
  <si>
    <t>11 - Scott Miller [Mt. Rainer]</t>
  </si>
  <si>
    <t>11 - Daniel Pilcher [Highline]</t>
  </si>
  <si>
    <t>11 - Corey Laufsa [Evergreen]</t>
  </si>
  <si>
    <t>11 - Senio Kelemete [Evergreen]</t>
  </si>
  <si>
    <t>10 - Calvin Brown [Hazen]</t>
  </si>
  <si>
    <t>09 - Tyler Locher [Highline]</t>
  </si>
  <si>
    <t>11 - Tim Deviney [Lindbergh]</t>
  </si>
  <si>
    <t>11 - Matt Zimmerman [Mt. Rainer]</t>
  </si>
  <si>
    <t>09 - Jeremy Nelson [Lindbergh]</t>
  </si>
  <si>
    <t>10 - Leonard Abutin [Lindbergh]</t>
  </si>
  <si>
    <t>12 - Travis Hensen [Lindbergh]</t>
  </si>
  <si>
    <t>10 - Dylan Terry [Lindbergh]</t>
  </si>
  <si>
    <t>09 - Trevor Bagley [Lindbergh]</t>
  </si>
  <si>
    <t xml:space="preserve">The Official Brackets at school - these are unofficial brackets.  </t>
  </si>
  <si>
    <t>10 - Andrew Phetsonphou [Renton]</t>
  </si>
  <si>
    <t>11 - Taylor Chow [Renton]</t>
  </si>
  <si>
    <t>09 - Levi Hall [Highline]</t>
  </si>
  <si>
    <t>11 - Brice Sandahl [Renton]</t>
  </si>
  <si>
    <t>10 - Parker Scarff [Ken] - Bye</t>
  </si>
  <si>
    <t>09 - Chris D'Amico [Mt.R] - Bye</t>
  </si>
  <si>
    <t>09 - Jacob Nestvold [Haz] - Bye</t>
  </si>
  <si>
    <t>09 - Jeremy Nelson [Lin] Bye</t>
  </si>
  <si>
    <t>10 - RHemond Slish [Mt R] Bye</t>
  </si>
  <si>
    <t>12 - Allen Sy [Ren] - Bye</t>
  </si>
  <si>
    <t>09 - Spencer Truong [Mt.R] Bye</t>
  </si>
  <si>
    <t>11 - Bobby Nguyen [Haz] Bye</t>
  </si>
  <si>
    <t>09 - Will Dittmar [Ken] Bye</t>
  </si>
  <si>
    <t>10 - Leonard Abutin [Lin] Bye</t>
  </si>
  <si>
    <t>11 - Taylor Chow [Ren] Bye</t>
  </si>
  <si>
    <t>09 - Chris D'Amico [Mt.R] - Pin 5:21</t>
  </si>
  <si>
    <t>09 - Will Dittmar [Ken] Pin 2:24</t>
  </si>
  <si>
    <t>10 - Geoff Porincula [Mt.R] Bye</t>
  </si>
  <si>
    <t>10 - Geoff Porincula [Mt.R] Pin 1:30</t>
  </si>
  <si>
    <t>11 - Jesus Torres [Tyee] Pin 1:24</t>
  </si>
  <si>
    <t>12 - Samson Onevathana [Ren] Bye</t>
  </si>
  <si>
    <t>12 - Samson Onevathana [Ren] Pin 2:24</t>
  </si>
  <si>
    <t>10 - Christain Correa [Ever] Pin</t>
  </si>
  <si>
    <t>10 - Justin Bishop [Mt.R] Pin 3:26</t>
  </si>
  <si>
    <t>10 - Justin Bishop [Mt.R] 8 - 4</t>
  </si>
  <si>
    <t>11 - Chris Ciampi [Ken] 12 - 7</t>
  </si>
  <si>
    <t>12 - Nguyen Nguyen [Haz] Bye</t>
  </si>
  <si>
    <t>11 - George Porincula [Mt.R] Bye</t>
  </si>
  <si>
    <t>12 - Ravinal Sharma [Ren] Pin 2:57</t>
  </si>
  <si>
    <t>12 - Kasey Peterson [High] Bye</t>
  </si>
  <si>
    <t>12 - Ravinal Sharma [Ren] 7 - 3</t>
  </si>
  <si>
    <t>12 - Nguyen Nguyen [Haz] Pin 3:30</t>
  </si>
  <si>
    <t>11 - G Camarillo-Reyes [Tyee]</t>
  </si>
  <si>
    <t>10 - A Bostron [Hazen]</t>
  </si>
  <si>
    <t>12 - K Peterson [High]</t>
  </si>
  <si>
    <t>12 - T Hensen [Lindbergh] Bye</t>
  </si>
  <si>
    <t>11 - G Porincula [Mt.R]</t>
  </si>
  <si>
    <t>10 - A Bostron [Hazen] Pin 4:34</t>
  </si>
  <si>
    <t>11 - Chris Ciampi [Ken]</t>
  </si>
  <si>
    <t>11 - Chris Ciampi [Ken] Bye</t>
  </si>
  <si>
    <t>10 - C Correa [Ever]</t>
  </si>
  <si>
    <t>11 - S Borboa [Eve]</t>
  </si>
  <si>
    <t>12 - Grant Fujii [Ren] Bye</t>
  </si>
  <si>
    <t>12 - Grant Fujii [Ren] Pin 0:30</t>
  </si>
  <si>
    <t>10 - Austin Seeger [High] Bye</t>
  </si>
  <si>
    <t>11 - Felix Nguyen [Haz] Bye</t>
  </si>
  <si>
    <t>11 - Travis Guisasola [Mt.R] Bye</t>
  </si>
  <si>
    <t>11 - Travis Guisasola [Mt.R] 17 10</t>
  </si>
  <si>
    <t>12 - Corey Blackburn [High] Bye</t>
  </si>
  <si>
    <t>12 - Chris Stone [Ren] Pin 0:26</t>
  </si>
  <si>
    <t>12 - Chris Stone [Ren] Pin 2:34</t>
  </si>
  <si>
    <t>09 - Conner Spani [Mt.R]</t>
  </si>
  <si>
    <t>11 - Grant Eastey [Ken] Bye</t>
  </si>
  <si>
    <t>11 - Grant Eastey [Ken] Pin 0:34</t>
  </si>
  <si>
    <t>11 - T Atwood [Haz] Bye</t>
  </si>
  <si>
    <t>11 - F Nguyen [Haz]</t>
  </si>
  <si>
    <t>12 - C Blackburn [High]</t>
  </si>
  <si>
    <t>09 - C Spani [Mt.R]</t>
  </si>
  <si>
    <t xml:space="preserve">10 - Austin Seeger [High] </t>
  </si>
  <si>
    <t>10 - Ben Molina [Tyee] Bye</t>
  </si>
  <si>
    <t>11 - Casey McSwane [Ren] 9 - 5</t>
  </si>
  <si>
    <t>11 - Casey McSwane [Ren] 7 - 2</t>
  </si>
  <si>
    <t>09 - Clayton McWade [Ever]</t>
  </si>
  <si>
    <t>10 - Luis Alfaro-Toledo [Ken]</t>
  </si>
  <si>
    <t>12 - Robert Huffman [High] Bye</t>
  </si>
  <si>
    <t>10 - Delwrick Nanthou [Ever] 14 - 10</t>
  </si>
  <si>
    <t>12 - Robert Huffman [High] 13 - 3</t>
  </si>
  <si>
    <t>10 - Hayden Krall [Haz] 7 - 6</t>
  </si>
  <si>
    <t>12 - Michael Peralta [Ren] Bye</t>
  </si>
  <si>
    <t>12 - Michael Peralta [Ren] Pin 0:34</t>
  </si>
  <si>
    <t>10 - H Krall [Haz]</t>
  </si>
  <si>
    <t>09 - K Mansaray [High] Bye</t>
  </si>
  <si>
    <t>12 - B Yorozu [Mt.R] Bye</t>
  </si>
  <si>
    <t>10 - E Bredberg [Mt.R] Bye</t>
  </si>
  <si>
    <t>10 - B Molina [Tyee]</t>
  </si>
  <si>
    <t>09 - C McWade [Ever]</t>
  </si>
  <si>
    <t>10 - D Nanthou [Ever] Bye</t>
  </si>
  <si>
    <t>10 - D Nanthou [Ever]</t>
  </si>
  <si>
    <t>12 - Travis Bull [Ken] Bye</t>
  </si>
  <si>
    <t xml:space="preserve">11 - Nathan Matthai [Ever] 8 -7 </t>
  </si>
  <si>
    <t>12 - Travis Bull [Ken] Pin 0:55</t>
  </si>
  <si>
    <t>12 - Tony Sakounthong [Haz] Bye</t>
  </si>
  <si>
    <t>12 - Tony Sakounthong [Haz] 12 - 3</t>
  </si>
  <si>
    <t>10 - Jesus Cervantes [High] Pin 3:44</t>
  </si>
  <si>
    <t>09 - Jake Bame [Mt.R] Bye</t>
  </si>
  <si>
    <t>09 - Jake Bame [Mt.R] Pin 1:57</t>
  </si>
  <si>
    <t>11 - Sean Meneses [Ren] Bye</t>
  </si>
  <si>
    <t>12 - Max Powell [Ken] Bye</t>
  </si>
  <si>
    <t>12 - Tim Miller [Ever] Bye</t>
  </si>
  <si>
    <t>12 - Tim Miller [Ever] Pin 3:35</t>
  </si>
  <si>
    <t>12 - M Powell [Ken]</t>
  </si>
  <si>
    <t>09 - S McGlynn [Mt.R] Bye</t>
  </si>
  <si>
    <t>11 - S Meneses [Ren]</t>
  </si>
  <si>
    <t>10 - J Huynh [Ren] Bye</t>
  </si>
  <si>
    <t>10 - J Cervantes [High]</t>
  </si>
  <si>
    <t>11 - N Matthai [Ever]</t>
  </si>
  <si>
    <t>10 - Dylan Terry [Lind] Bye</t>
  </si>
  <si>
    <t>10 - Dylan Terry [Lind] Pin 3:22</t>
  </si>
  <si>
    <t>12 - Tyson Heuman [Ever] Pin 0:58</t>
  </si>
  <si>
    <t>09 - Kyle Gibbs [Haz] Bye</t>
  </si>
  <si>
    <t>09 - Kyle Gibbs [Haz] Pin 3:04</t>
  </si>
  <si>
    <t>11 - Kenny Morris [Ever] Bye</t>
  </si>
  <si>
    <t>12 - Chris Bowne [Ken] Bye</t>
  </si>
  <si>
    <t>12 - Chris Bowne [Ken] Pin 4:27</t>
  </si>
  <si>
    <t>10 - Misael Gonzales [Ren] Bye</t>
  </si>
  <si>
    <t>11 - Anthony Overstreet [Ken] Bye</t>
  </si>
  <si>
    <t>12 - Kevin Colbern [Mt.R] Bye</t>
  </si>
  <si>
    <t>12 - Kevin Colbern [Mt.R] 17 - 2</t>
  </si>
  <si>
    <t>10 - M Gonzales [Ren]</t>
  </si>
  <si>
    <t>11 - A Overstreet [Ken]</t>
  </si>
  <si>
    <t>11 - K Morris [Ever]</t>
  </si>
  <si>
    <t>12 - T Heuman [Ever]</t>
  </si>
  <si>
    <t>12 - T Heuman [Ever] Bye</t>
  </si>
  <si>
    <t>11 - K Morris [Ever] Bye</t>
  </si>
  <si>
    <t>10 - M Gonzales [Ren] Bye</t>
  </si>
  <si>
    <t>09 - S Munoz [Mt.R] Bye</t>
  </si>
  <si>
    <t>12 - David Lepeska [Mt.R] Bye</t>
  </si>
  <si>
    <t>12 - David Lepeska [Mt.R] Pin 0:50</t>
  </si>
  <si>
    <t>11 - Stephen Wammer [High] Bye</t>
  </si>
  <si>
    <t>11 - Michael Groth [Ever] Pin 1:32</t>
  </si>
  <si>
    <t>10 - Justin Bull [Ken] Bye</t>
  </si>
  <si>
    <t>10 - Justin Bull [Ken] Pin 5:46</t>
  </si>
  <si>
    <t>10 - Orlando Jeans [Ren] Bye</t>
  </si>
  <si>
    <t>10 - Orlando Jeans [Ren] 10 - 8</t>
  </si>
  <si>
    <t>10 - Jesse Bame [Mt.R] 9 - 1</t>
  </si>
  <si>
    <t>09 - Craig Cinderich [Ever] Pin 1:46</t>
  </si>
  <si>
    <t>09 - Donavan Smolich [High] Pin 1:14</t>
  </si>
  <si>
    <t>09 - Donavan Smolich [High] Bye</t>
  </si>
  <si>
    <t>09 - C Cinderich [Ever]</t>
  </si>
  <si>
    <t>10 - J Bame [Mt.R]</t>
  </si>
  <si>
    <t>11 - M Groth [Ever]</t>
  </si>
  <si>
    <t>11 - S Wammer [High]</t>
  </si>
  <si>
    <t>09 - T Bagley [Lind] Bye</t>
  </si>
  <si>
    <t>11 - L Nestvold [Haz] Bye</t>
  </si>
  <si>
    <t>12 - S Courtright [Ren]</t>
  </si>
  <si>
    <t>09 - J Wall [Haz]</t>
  </si>
  <si>
    <t>12 - Patrick Flemming  [Mt.R] Bye</t>
  </si>
  <si>
    <t>12 - Patrick Flemming  [Mt.R] Pin 2:46</t>
  </si>
  <si>
    <t>09 - Steve Conn [Ken] Pin 2:36</t>
  </si>
  <si>
    <t>09 - Calvin Smolich [High] Pin 1:21</t>
  </si>
  <si>
    <t>11 - Matt Bergman [Haz] Bye</t>
  </si>
  <si>
    <t>09 - Calvin Smolich [High] 16 - 11</t>
  </si>
  <si>
    <t>11 - Thomas Diwag [Ren] Pin 1:19</t>
  </si>
  <si>
    <t>11 - Thomas Diwag [Ren] Pin 5:49</t>
  </si>
  <si>
    <t>09 - Deric Guisasola [MtR] 9 - 5</t>
  </si>
  <si>
    <t>11 - Nick Carlson [Lind] Pin 5:15</t>
  </si>
  <si>
    <t>12 - Chase Stanford [Ken] Bye</t>
  </si>
  <si>
    <t>12 - Chase Stanford [Ken] Pin 1:44</t>
  </si>
  <si>
    <t>11 - N Carlson [Lind]</t>
  </si>
  <si>
    <t>10 - A Phetsonphou [Ren] Bye</t>
  </si>
  <si>
    <t>09 - D Schafer [Lind]</t>
  </si>
  <si>
    <t>09 - D Guisasola [MtR]</t>
  </si>
  <si>
    <t>11 - M Bergman [Haz]</t>
  </si>
  <si>
    <t>09 - Steve Conn [Ken]</t>
  </si>
  <si>
    <t>09 - O McKhridze [Tyee] Pin 4:01</t>
  </si>
  <si>
    <t>09 - J Hjelmaa [Haz] Bye</t>
  </si>
  <si>
    <t>12 - Zach Pesicka [Mt.R] Bye</t>
  </si>
  <si>
    <t>12 - Zach Pesicka [Mt.R] 18 - 1</t>
  </si>
  <si>
    <t>11 - Brad Neudorfer [Ken] Bye</t>
  </si>
  <si>
    <t>11 - Brad Neudorfer [Ken] Pin 3:46</t>
  </si>
  <si>
    <t>11 - Henry Taylor [Tyee] Bye</t>
  </si>
  <si>
    <t>10 - Brandon Connelly [High] Bye</t>
  </si>
  <si>
    <t>11 - Henry Taylor [Tyee] 8 - 0</t>
  </si>
  <si>
    <t>12 - Ricky Dorward [Mt.R] Pin 0:54</t>
  </si>
  <si>
    <t>12 - Damir Basic [Ren] Bye</t>
  </si>
  <si>
    <t>12 - Ricky Dorward [Mt.R] Pin 0:46</t>
  </si>
  <si>
    <t>12 - D Basic [Ren]</t>
  </si>
  <si>
    <t>10 - B Connelly [High]</t>
  </si>
  <si>
    <t>11 - CJ Waite [Haz] Bye</t>
  </si>
  <si>
    <t>11 - CJ Waite [Haz]</t>
  </si>
  <si>
    <t>09 - Charlie Johnson [Haz] Pin 5:29</t>
  </si>
  <si>
    <t>09 - Charlie Johnson [Haz]</t>
  </si>
  <si>
    <t>11 - W Conn [Ken] Bye</t>
  </si>
  <si>
    <t>09 - L Hall [High] Bye</t>
  </si>
  <si>
    <t>10 - B Connelly [High] Bye</t>
  </si>
  <si>
    <t>11 - Corey Muma [Mt.R] Bye</t>
  </si>
  <si>
    <t>11 - Corey Muma [Mt.R] 8 - 3</t>
  </si>
  <si>
    <t>11 - Brandon Yorker [High] Bye</t>
  </si>
  <si>
    <t>10 - Vanzell Kirk III [Ken] Bye</t>
  </si>
  <si>
    <t>09 - Izacc Tuinie [Ever] Bye</t>
  </si>
  <si>
    <t>09 - Izacc Tuinie [Ever] 18 - 9</t>
  </si>
  <si>
    <t>10 - Toddneal Hart [Lind] Bye</t>
  </si>
  <si>
    <t>10 - Toddneal Hart [Lind] 11 - 7</t>
  </si>
  <si>
    <t>11 - Michael Karoman [Haz] Pin 1:19</t>
  </si>
  <si>
    <t>09 - Artuto Alvarado [Tyee] Pin 1:50</t>
  </si>
  <si>
    <t>11 - Johnathon Dakin [High] Bye</t>
  </si>
  <si>
    <t>11 - Johnathon Dakin [High] Pin 1:11</t>
  </si>
  <si>
    <t>09 - A Alvarado [Tyee]</t>
  </si>
  <si>
    <t>09 - A Alvarado [Tyee] Bye</t>
  </si>
  <si>
    <t>11 - M Karoman [Haz]</t>
  </si>
  <si>
    <t>11 - M Karoman [Haz] Bye</t>
  </si>
  <si>
    <t xml:space="preserve">11 - B Yorker [High] </t>
  </si>
  <si>
    <t>09 - B Wash [Ken]</t>
  </si>
  <si>
    <t>09 - B Castrow [Mt.R]</t>
  </si>
  <si>
    <t>12 - Juatin Gibson [High] Bye</t>
  </si>
  <si>
    <t>12 - Juatin Gibson [High] Pin 0:26</t>
  </si>
  <si>
    <t>11 - Brice Sandahl [Ren] Bye</t>
  </si>
  <si>
    <t>09 - Zach Sudettanh [Mt.R] Bye</t>
  </si>
  <si>
    <t>12 - Donnie Gronowick [Ken] Bye</t>
  </si>
  <si>
    <t>12 - Donnie Gronowick [Ken] Pin 0:27</t>
  </si>
  <si>
    <t>10 - Armin Basic [Ren] Bye</t>
  </si>
  <si>
    <t>10 - Tim Schulz [High] Bye</t>
  </si>
  <si>
    <t>12 - Inderpaul Kandola [Ken] Bye</t>
  </si>
  <si>
    <t>12 - Cesar Luna [Mt.R] Bye</t>
  </si>
  <si>
    <t>12 - Cesar Luna [Mt.R] Pin 2:00</t>
  </si>
  <si>
    <t>10 - Armin Basic [Ren] Pin 2:29</t>
  </si>
  <si>
    <t xml:space="preserve">12 - I Kandola [Ken] </t>
  </si>
  <si>
    <t>10 - T Schulz [High]</t>
  </si>
  <si>
    <t>09 - Z Sudettanh [Mt.R]</t>
  </si>
  <si>
    <t>11 - Brice Sandahl [Ren]</t>
  </si>
  <si>
    <t>09 - Z Sudettanh [Mt.R] Bye</t>
  </si>
  <si>
    <t>10 - T Schulz [High] Bye</t>
  </si>
  <si>
    <t>12 - I Kandola [Ken]  Bye</t>
  </si>
  <si>
    <t>Mark-Avery Airhart [Ken] Bye</t>
  </si>
  <si>
    <t>11 - Jesse Carner [High] Bye</t>
  </si>
  <si>
    <t>11 - Scott Miller [Mt.R] Bye</t>
  </si>
  <si>
    <t>11 - Scott Miller [Mt.R] Pin 1:48</t>
  </si>
  <si>
    <t>11 - Daniel Pilcher [High] Bye</t>
  </si>
  <si>
    <t>11 - D Pilcher [High] Bye</t>
  </si>
  <si>
    <t>11 - Corey Laufsa [Ever] Bye</t>
  </si>
  <si>
    <t>11 - D Pilcher [High]</t>
  </si>
  <si>
    <t>11 - Senio Kelemete [Ever] Bye</t>
  </si>
  <si>
    <t>10 - Calvin Brown [Haz]</t>
  </si>
  <si>
    <t>09 - Tyler Locher [High] Bye</t>
  </si>
  <si>
    <t>10 - Calvin Brown [Haz] 13 - 12</t>
  </si>
  <si>
    <t>11 - Tim Deviney [Lind] Bye</t>
  </si>
  <si>
    <t>11 - Matt Zimmerman [Mt.R] Bye</t>
  </si>
  <si>
    <t>09 - T Locher [High]</t>
  </si>
  <si>
    <t>09 - T Locher [High] Bye</t>
  </si>
  <si>
    <t>10 - Parker Scarff [Ken] - Pin 3:24</t>
  </si>
  <si>
    <t>10 - RHemond Slish [Mt R] Pin 5:17</t>
  </si>
  <si>
    <t xml:space="preserve">09 - J Nestvold [Haz] </t>
  </si>
  <si>
    <t>09 - J Nelson [Lin]</t>
  </si>
  <si>
    <t>09 - C D'Amico [Mt.R] - Bye</t>
  </si>
  <si>
    <t>12 - Allen Sy [Ren] - Pin 0:25</t>
  </si>
  <si>
    <t>11 - Jesus Torres [Tyee] Pin 0:27</t>
  </si>
  <si>
    <t xml:space="preserve">09 - W Dittmar [Ken] </t>
  </si>
  <si>
    <t>10 - G Porincula [Mt.R]</t>
  </si>
  <si>
    <t xml:space="preserve">11 - T Chow [Ren] - Pin 2:52 </t>
  </si>
  <si>
    <t>11 - B Nguyen [Haz]</t>
  </si>
  <si>
    <t>11 - B Nguyen [Haz] - 7 - 2</t>
  </si>
  <si>
    <t xml:space="preserve">11 - T Chow [Ren] </t>
  </si>
  <si>
    <t>10 - L Abutin [Lin]</t>
  </si>
  <si>
    <t>09 - S Truong [Mt.R]</t>
  </si>
  <si>
    <t>12 - Samson Onevathana [Ren] 5 - 2</t>
  </si>
  <si>
    <t xml:space="preserve">12 - Ravinal Sharma [Ren] 10 - 8  </t>
  </si>
  <si>
    <t xml:space="preserve">12 - N Nguyen [Haz] </t>
  </si>
  <si>
    <t xml:space="preserve">10 - J Bishop [Mt.R] </t>
  </si>
  <si>
    <t>12 - K Peterson [High] - Pin 1:33</t>
  </si>
  <si>
    <t>10 - A Bostron [Hazen] 9 - 6</t>
  </si>
  <si>
    <t>12 - K Peterson [High] - Pin 5:36</t>
  </si>
  <si>
    <t>11 - Chris Ciampi [Ken] 9 - 5</t>
  </si>
  <si>
    <t>11 - S Borboa [Eve] 6 - 4</t>
  </si>
  <si>
    <t>12 - Grant Fujii [Ren] 11 - 6</t>
  </si>
  <si>
    <t>12 - Chris Stone [Ren] Pin 2:56</t>
  </si>
  <si>
    <t xml:space="preserve">11 - T Guisasola [Mt.R] </t>
  </si>
  <si>
    <t xml:space="preserve">11 - G Eastey [Ken] </t>
  </si>
  <si>
    <t>09 - C Spani [Mt.R] Bye</t>
  </si>
  <si>
    <t>12 - C Blackburn [High] Bye</t>
  </si>
  <si>
    <t>12 - C Blackburn [High] Pin 4:56</t>
  </si>
  <si>
    <t>11 - F Nguyen [Haz] Pin 2:07</t>
  </si>
  <si>
    <t>11 - F Nguyen [Haz] Pin 0:35</t>
  </si>
  <si>
    <t>11 - Casey McSwane [Ren] 18 - 1</t>
  </si>
  <si>
    <t>12 - Robert Huffman [High] 9 - 6</t>
  </si>
  <si>
    <t>10 - Luis Alfaro-Toledo [Ken] Injury D</t>
  </si>
  <si>
    <t>12 - M Peralta [Ren] Pin 0:34</t>
  </si>
  <si>
    <t>10 - L Alfaro-Toledo [Ken]</t>
  </si>
  <si>
    <t>10 - D Nanthou [Ever] 6 - 3</t>
  </si>
  <si>
    <t>09 - K Mansaray [High] Pin 0:59</t>
  </si>
  <si>
    <t>12 - B Yorozu [Mt.R] Forfeit</t>
  </si>
  <si>
    <t>10 - B Molina [Tyee] - Pin :59</t>
  </si>
  <si>
    <t>10 - B Molina [Tyee] - 8 - 3</t>
  </si>
  <si>
    <t>12 - Travis Bull [Ken] Pin 1:34</t>
  </si>
  <si>
    <t>12 - Tim Miller [Ever] 24 - 13</t>
  </si>
  <si>
    <t xml:space="preserve">12 - T Sakounthong [Haz] </t>
  </si>
  <si>
    <t xml:space="preserve">09 - J Bame [Mt.R] </t>
  </si>
  <si>
    <t>09 - S McGlynn [Mt.R] Pin 3:29</t>
  </si>
  <si>
    <t>10 - J Huynh [Ren] 12 - 6</t>
  </si>
  <si>
    <t>10 - J Cervantes [High] Pin 4:54</t>
  </si>
  <si>
    <t>09 - S McGlynn [Mt.R] Pin 1:24</t>
  </si>
  <si>
    <t>10 - Dylan Terry [Lind] 20 - 3</t>
  </si>
  <si>
    <t>12 - Kevin Colbern [Mt.R] Pin 1:18</t>
  </si>
  <si>
    <t>11 - K Morris [Ever] Pin 2:45</t>
  </si>
  <si>
    <t>11 - A Overstreet [Ken] 16 - 3</t>
  </si>
  <si>
    <t>10 - M Gonzales [Ren] 8 - 0</t>
  </si>
  <si>
    <t>12 - C Bowne [Ken]</t>
  </si>
  <si>
    <t xml:space="preserve">09 - K Gibbs [Haz] </t>
  </si>
  <si>
    <t>12 - David Lepeska [Mt.R] Pin 3:24</t>
  </si>
  <si>
    <t>10 - Orlando Jeans [Ren] Pin 4:27</t>
  </si>
  <si>
    <t>09 - D Smolich [High]</t>
  </si>
  <si>
    <t xml:space="preserve">10 - J Bull [Ken] </t>
  </si>
  <si>
    <t>09 - C Cinderich [Ever] Forfeit</t>
  </si>
  <si>
    <t>10 - J Bame [Mt.R] Pin 4:59</t>
  </si>
  <si>
    <t>11 - M Groth [Ever] pin 4:52</t>
  </si>
  <si>
    <t>11 - S Wammer [High] Pin 0:35</t>
  </si>
  <si>
    <t>10 - J Bame [Mt.R] Pin 2:46</t>
  </si>
  <si>
    <t>10 - J Bame [Mt.R] 3 - 2</t>
  </si>
  <si>
    <t>12 - Patrick Flemming  [Mt.R] 23 - 5</t>
  </si>
  <si>
    <t>12 - Chase Stanford [Ken] 26 - 16</t>
  </si>
  <si>
    <t>11 - N Carlson [Lind] 16 - 0</t>
  </si>
  <si>
    <t>09 - D Guisasola [MtR] Pin 3:52</t>
  </si>
  <si>
    <t>09 - O McKhridze [Tyee] 19 - 13</t>
  </si>
  <si>
    <t>09 - Steve Conn [Ken] 6 - 2</t>
  </si>
  <si>
    <t>09 - C Smolich [High]</t>
  </si>
  <si>
    <t>12 - Zach Pesicka [Mt.R] 15 - 1</t>
  </si>
  <si>
    <t>12 - Ricky Dorward [Mt.R] Pin 1:09</t>
  </si>
  <si>
    <t>11 - B Neudorfer [Ken]</t>
  </si>
  <si>
    <t xml:space="preserve">11 - H Taylor [Tyee] </t>
  </si>
  <si>
    <t>12 - D Basic [Ren] Forfeit</t>
  </si>
  <si>
    <t>09 - Charlie Johnson [Haz] Forfeit</t>
  </si>
  <si>
    <t>10 - B Connelly [High] Pin 2:09</t>
  </si>
  <si>
    <t>11 - Corey Muma [Mt.R] Pin 3:07</t>
  </si>
  <si>
    <t>11 - Johnathon Dakin [High] 7 - 5</t>
  </si>
  <si>
    <t>11 - M Karoman [Haz] Pin 2:21</t>
  </si>
  <si>
    <t>10 - T Hart [Lind]</t>
  </si>
  <si>
    <t>09 - I Tuinie [Ever]</t>
  </si>
  <si>
    <t>10 - V Kirk III [Ken]</t>
  </si>
  <si>
    <t>10 - V Kirk III [Ken] Pin 0:49</t>
  </si>
  <si>
    <t>11 - B Yorker [High] Pin 0:29</t>
  </si>
  <si>
    <t>11 - B Yorker [High] 18 - 14</t>
  </si>
  <si>
    <t>12 - Juatin Gibson [High] Pin 2:00</t>
  </si>
  <si>
    <t>12 - D Gronowick [Ken]</t>
  </si>
  <si>
    <t>12 - C Luna [Mt.R]</t>
  </si>
  <si>
    <t>10 - T Schulz [High] Pin 2:12</t>
  </si>
  <si>
    <t>11 - B Sandahl [Ren] Bye</t>
  </si>
  <si>
    <t>11 - B Sandahl [Ren] Pin 0:42</t>
  </si>
  <si>
    <t>Mark-Avery Airhart [Ken] 14 - 6</t>
  </si>
  <si>
    <t>11 - Corey Laufsa [Ever] Pin 5:20</t>
  </si>
  <si>
    <t>11 - Scott Miller [Mt.R]</t>
  </si>
  <si>
    <t>11 - Jesse Carner [High]</t>
  </si>
  <si>
    <t>11 - Senio Kelemete [Ever] Forfeit</t>
  </si>
  <si>
    <t>11 - Matt Zimmerman [Mt.R] Pin 1:12</t>
  </si>
  <si>
    <t>11 - Tim Deviney [Lind]</t>
  </si>
  <si>
    <t>09 - J Nestvold [Haz] Pin 1:34</t>
  </si>
  <si>
    <t>09 - C D'Amico [Mt.R] Bye</t>
  </si>
  <si>
    <t>09 - J Nestvold [Haz] Bye</t>
  </si>
  <si>
    <t>10 - G Porincula [Mt.R] Pin 1:44</t>
  </si>
  <si>
    <t>09 - W Dittmar [Ken] Pin 1:37</t>
  </si>
  <si>
    <t>12 - N Nguyen [Haz] 15 - 0</t>
  </si>
  <si>
    <t>12 - K Peterson [High] 14 - 6</t>
  </si>
  <si>
    <t>11 - T Guisasola [Mt.R] 9 - 6</t>
  </si>
  <si>
    <t>11 - G Eastey [Ken] Pin 2:00</t>
  </si>
  <si>
    <t>12 - M Peralta [Ren] 7 - 3</t>
  </si>
  <si>
    <t>10 - D Nanthou [Ever] 11 - 4</t>
  </si>
  <si>
    <t>12 - T Sakounthong [Haz] Pin 0:49</t>
  </si>
  <si>
    <t>09 - S McGlynn [Mt.R]</t>
  </si>
  <si>
    <t>10 - M Gonzales [Ren] Pin 0:57</t>
  </si>
  <si>
    <t>12 - C Bowne [Ken] Pin 0:31</t>
  </si>
  <si>
    <t xml:space="preserve">11 - S Wammer [High] </t>
  </si>
  <si>
    <t>09 - D Smolich [High] Pin 4:31</t>
  </si>
  <si>
    <t>09 - C Smolich [High] Pin 0:31</t>
  </si>
  <si>
    <t>11 - T Diwag [Ren]</t>
  </si>
  <si>
    <t>09 - S Conn [Ken] Pin 2:50</t>
  </si>
  <si>
    <t>11 - T Diwag [Ren] 12 - 6</t>
  </si>
  <si>
    <t>11 - N Carlson [Lind] Pin 2:18</t>
  </si>
  <si>
    <t>10 - B Connelly [High] Pin 3:51</t>
  </si>
  <si>
    <t xml:space="preserve">11 - CJ Waite [Haz] </t>
  </si>
  <si>
    <t>11 - CJ Waite [Haz] Pin 2:21</t>
  </si>
  <si>
    <t>11 - H Taylor [Tyee] 19 - 6</t>
  </si>
  <si>
    <t>11 - M Karoman [Haz] Pin 332</t>
  </si>
  <si>
    <t>10 - T Hart [Lind] 12 -8</t>
  </si>
  <si>
    <t>10 - T Schulz [High] Pin 4:31</t>
  </si>
  <si>
    <t>12 - C Luna [Mt.R] Pin 2:50</t>
  </si>
  <si>
    <t>11 - B Sandahl [Ren]</t>
  </si>
  <si>
    <t>11 - Jesse Carner [High] Pin 1:38</t>
  </si>
  <si>
    <t xml:space="preserve">11 - D Pilcher [High] </t>
  </si>
  <si>
    <t>10 - Parker Scarff [Ken] - 12 - 2</t>
  </si>
  <si>
    <t>09 - C D'Amico [Mt.R] - Pin 2:55</t>
  </si>
  <si>
    <t>09 - J Nelson [Lin] Bye</t>
  </si>
  <si>
    <t>11 - Jesus Torres [Tyee] 14 - 5</t>
  </si>
  <si>
    <t>10 - G Porincula [Mt.R] Pin 0:55</t>
  </si>
  <si>
    <t>11 - B Nguyen [Haz] Pin 0:55</t>
  </si>
  <si>
    <t>Fifth</t>
  </si>
  <si>
    <t>12 - Samson Onevathana [Ren] Pin 1:14</t>
  </si>
  <si>
    <t>12 - K Peterson [High] 17 - 8</t>
  </si>
  <si>
    <t>10 - J Bishop [Mt.R] 14 - 3</t>
  </si>
  <si>
    <t>12 - Chris Stone [Ren] 17 - 5</t>
  </si>
  <si>
    <t>11 - G Eastey [Ken] 14 - 5</t>
  </si>
  <si>
    <t>11 - F Nguyen [Haz] 7 - 1</t>
  </si>
  <si>
    <t>11 - Casey McSwane [Ren] Pin 2:57</t>
  </si>
  <si>
    <t>12 - M Peralta [Ren] 10 - 5</t>
  </si>
  <si>
    <t>10 - B Molina [Tyee] Pin 4:48</t>
  </si>
  <si>
    <t>12 - Travis Bull [Ken] Pin 1:22</t>
  </si>
  <si>
    <t>09 - J Bame [Mt.R] 7 - 5</t>
  </si>
  <si>
    <t>09 - J Bame [Mt.R] Pin 2:28</t>
  </si>
  <si>
    <t>09 - S McGlynn [Mt.R] Injury Default</t>
  </si>
  <si>
    <t>12 - Kevin Colbern [Mt.R] Pin 2:37</t>
  </si>
  <si>
    <t>12 - C Bowne [Ken] 17 - 2</t>
  </si>
  <si>
    <t>09 - K Gibbs [Haz] Pin 3:51</t>
  </si>
  <si>
    <t>12 - David Lepeska [Mt.R] 14 - 0</t>
  </si>
  <si>
    <t xml:space="preserve">09 - D Smolich [High] P14 - 9 </t>
  </si>
  <si>
    <t>10 - J Bull [Ken]  Pin 2:38</t>
  </si>
  <si>
    <t>12 - Patrick Flemming  [Mt.R] Pin 2:39</t>
  </si>
  <si>
    <t>11 - T Diwag [Ren] 8 - 3</t>
  </si>
  <si>
    <t>09 - Steve Conn [Ken] 12 -8</t>
  </si>
  <si>
    <t>12 - Ricky Dorward [Mt.R] 16 - 7</t>
  </si>
  <si>
    <t>11 - H Taylor [Tyee] 16 - 7</t>
  </si>
  <si>
    <t>11 - CJ Waite [Haz] Pin 1:50</t>
  </si>
  <si>
    <t>10 - T Hart [Lind] Pin 4:59</t>
  </si>
  <si>
    <t>11 - B Yorker [High]  Pin 4:45</t>
  </si>
  <si>
    <t>12 - Juatin Gibson [High] 10 - 4</t>
  </si>
  <si>
    <t>12 - C Luna [Mt.R] Pin 2:45</t>
  </si>
  <si>
    <t>12 - D Gronowick [Ken] Pin 4:40</t>
  </si>
  <si>
    <t>Mark-Avery Airhart [Ken] Pin 5:36</t>
  </si>
  <si>
    <t>11 - Scott Miller [Mt.R] Pin 4:36</t>
  </si>
  <si>
    <t>11 - Senio Kelemete [Ever] Pin 2:36</t>
  </si>
  <si>
    <t xml:space="preserve">Team </t>
  </si>
  <si>
    <t>Score</t>
  </si>
  <si>
    <t>Mt. Rainier</t>
  </si>
  <si>
    <t xml:space="preserve">Kennedy </t>
  </si>
  <si>
    <t xml:space="preserve">Renton </t>
  </si>
  <si>
    <t>Highline</t>
  </si>
  <si>
    <t>Hazen</t>
  </si>
  <si>
    <t>Evergreen</t>
  </si>
  <si>
    <t>Lindbergh</t>
  </si>
  <si>
    <t>Tyee</t>
  </si>
  <si>
    <t>103 lbs</t>
  </si>
  <si>
    <t>Wrestler</t>
  </si>
  <si>
    <t>School</t>
  </si>
  <si>
    <t>Rhemond Slish</t>
  </si>
  <si>
    <t>Parker Scarff</t>
  </si>
  <si>
    <t>Chris D'Amico</t>
  </si>
  <si>
    <t>Jacob Nestvold</t>
  </si>
  <si>
    <t>Jeremy Nelson</t>
  </si>
  <si>
    <t>112 lbs</t>
  </si>
  <si>
    <t>Jesus Torress</t>
  </si>
  <si>
    <t>Allen Sy</t>
  </si>
  <si>
    <t>Geoff Porincula</t>
  </si>
  <si>
    <t>Will Dittmar</t>
  </si>
  <si>
    <t>Bobby Nguyen</t>
  </si>
  <si>
    <t>Taylor Chow</t>
  </si>
  <si>
    <t>119 lbs</t>
  </si>
  <si>
    <t>Samson Onevathana</t>
  </si>
  <si>
    <t>Ravinal Sharma</t>
  </si>
  <si>
    <t>Kasey Peterson</t>
  </si>
  <si>
    <t>Nguyen Nguyen</t>
  </si>
  <si>
    <t>Justin Bishop</t>
  </si>
  <si>
    <t>Mt. Rainer</t>
  </si>
  <si>
    <t>Chris Ciampi</t>
  </si>
  <si>
    <t>125 lbs</t>
  </si>
  <si>
    <t>Chris Stone</t>
  </si>
  <si>
    <t>Grant Fujii</t>
  </si>
  <si>
    <t>Grant Eastey</t>
  </si>
  <si>
    <t>Travis Guisasola</t>
  </si>
  <si>
    <t>Felix Nguyen</t>
  </si>
  <si>
    <t>Corey Blackburn</t>
  </si>
  <si>
    <t>130 lbs</t>
  </si>
  <si>
    <t>Casey McSwane</t>
  </si>
  <si>
    <t>Robert Huffman</t>
  </si>
  <si>
    <t>Michael Peralta</t>
  </si>
  <si>
    <t>Delwrick Nanthou</t>
  </si>
  <si>
    <t>Ben Molina</t>
  </si>
  <si>
    <t>Luis Alfaro-Toledo</t>
  </si>
  <si>
    <t>135 lbs</t>
  </si>
  <si>
    <t>Travis Bull</t>
  </si>
  <si>
    <t>Tim Miller</t>
  </si>
  <si>
    <t>Jake Bame</t>
  </si>
  <si>
    <t>Tony Sakounthong</t>
  </si>
  <si>
    <t>Shawn McGlynn</t>
  </si>
  <si>
    <t>Jesus Cervantes</t>
  </si>
  <si>
    <t>140 lbs</t>
  </si>
  <si>
    <t>Kevin Colbern</t>
  </si>
  <si>
    <t>Dylan Terry</t>
  </si>
  <si>
    <t>Chris Bowne</t>
  </si>
  <si>
    <t>Misael Gonzales</t>
  </si>
  <si>
    <t>Kyle Gibbs</t>
  </si>
  <si>
    <t>Kenny Morris</t>
  </si>
  <si>
    <t>145 lbs</t>
  </si>
  <si>
    <t>David Lepeska</t>
  </si>
  <si>
    <t>Orlando Jeans</t>
  </si>
  <si>
    <t>Donavan Smolich</t>
  </si>
  <si>
    <t>Jesse Bame</t>
  </si>
  <si>
    <t>Justin Bull</t>
  </si>
  <si>
    <t>Steohen Wammer</t>
  </si>
  <si>
    <t>152 lbs</t>
  </si>
  <si>
    <t xml:space="preserve">Patrick Flemming </t>
  </si>
  <si>
    <t>Chase Stanford</t>
  </si>
  <si>
    <t>Thomas Diwag</t>
  </si>
  <si>
    <t>Calvin Smolich</t>
  </si>
  <si>
    <t>Steve Conn</t>
  </si>
  <si>
    <t>Nick Carlson</t>
  </si>
  <si>
    <t>160 lbs</t>
  </si>
  <si>
    <t>Ricky Dorward</t>
  </si>
  <si>
    <t>Zach Pesicka</t>
  </si>
  <si>
    <t>Henry Taylor</t>
  </si>
  <si>
    <t>Brandon Connelly</t>
  </si>
  <si>
    <t>CJ Waite</t>
  </si>
  <si>
    <t>Brad Neudorfer</t>
  </si>
  <si>
    <t>Corey Muma</t>
  </si>
  <si>
    <t xml:space="preserve">Johnathon Dakin </t>
  </si>
  <si>
    <t>Toddneal Hart</t>
  </si>
  <si>
    <t>Michael Karpman</t>
  </si>
  <si>
    <t>Brandon Yorker</t>
  </si>
  <si>
    <t>Izacc Tuinie</t>
  </si>
  <si>
    <t>189 lbs</t>
  </si>
  <si>
    <t>Justin Gibson</t>
  </si>
  <si>
    <t xml:space="preserve">Armin Basic </t>
  </si>
  <si>
    <t>Cesar Luna</t>
  </si>
  <si>
    <t>Tim Schulz</t>
  </si>
  <si>
    <t>Donnie Gronowick</t>
  </si>
  <si>
    <t>Brice Sandahl</t>
  </si>
  <si>
    <t>215 lbs</t>
  </si>
  <si>
    <t>Mark-Avery Airhart</t>
  </si>
  <si>
    <t>Corey Laufsa</t>
  </si>
  <si>
    <t>Scott Miller</t>
  </si>
  <si>
    <t>Jesse Carner</t>
  </si>
  <si>
    <t>Daniel Pilcher</t>
  </si>
  <si>
    <t>285 lbs</t>
  </si>
  <si>
    <t>Senio Kelemete</t>
  </si>
  <si>
    <t>Matt Zimmerman</t>
  </si>
  <si>
    <t>Tim Deviney</t>
  </si>
  <si>
    <t xml:space="preserve">Calvin Brown </t>
  </si>
  <si>
    <t>Place</t>
  </si>
  <si>
    <t>Seamount Champion 2007</t>
  </si>
  <si>
    <t xml:space="preserve">Weight </t>
  </si>
  <si>
    <t>Name</t>
  </si>
  <si>
    <t>171 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</si>
</sst>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0"/>
  <sheetViews>
    <sheetView workbookViewId="0" topLeftCell="A1">
      <selection activeCell="A688" sqref="A688:F801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28.8515625" style="0" customWidth="1"/>
    <col min="4" max="4" width="31.140625" style="0" customWidth="1"/>
    <col min="5" max="5" width="27.421875" style="0" customWidth="1"/>
    <col min="6" max="6" width="30.00390625" style="0" customWidth="1"/>
  </cols>
  <sheetData>
    <row r="1" ht="12.75">
      <c r="B1" s="16" t="s">
        <v>0</v>
      </c>
    </row>
    <row r="2" ht="12.75">
      <c r="A2" t="s">
        <v>2</v>
      </c>
    </row>
    <row r="3" ht="12.75">
      <c r="B3" s="16" t="s">
        <v>0</v>
      </c>
    </row>
    <row r="4" ht="12.75">
      <c r="A4" t="s">
        <v>156</v>
      </c>
    </row>
    <row r="5" spans="1:6" ht="12.75">
      <c r="A5" s="15" t="s">
        <v>1</v>
      </c>
      <c r="B5" s="13"/>
      <c r="C5" s="13"/>
      <c r="D5" s="13"/>
      <c r="E5" s="13"/>
      <c r="F5" s="13"/>
    </row>
    <row r="6" ht="12.75">
      <c r="A6" s="1" t="s">
        <v>34</v>
      </c>
    </row>
    <row r="7" spans="1:2" ht="12.75">
      <c r="A7" s="2">
        <v>1</v>
      </c>
      <c r="B7" s="4" t="s">
        <v>161</v>
      </c>
    </row>
    <row r="8" spans="1:2" ht="12.75">
      <c r="A8" s="3"/>
      <c r="B8" s="5"/>
    </row>
    <row r="9" spans="2:3" ht="12.75">
      <c r="B9" s="6">
        <v>113</v>
      </c>
      <c r="C9" s="4" t="s">
        <v>161</v>
      </c>
    </row>
    <row r="10" spans="1:3" ht="12.75">
      <c r="A10" s="1"/>
      <c r="B10" s="6"/>
      <c r="C10" s="5"/>
    </row>
    <row r="11" spans="1:3" ht="12.75">
      <c r="A11" s="2">
        <v>2</v>
      </c>
      <c r="B11" s="7"/>
      <c r="C11" s="8"/>
    </row>
    <row r="12" spans="1:3" ht="12.75">
      <c r="A12" s="3"/>
      <c r="C12" s="6"/>
    </row>
    <row r="13" spans="3:4" ht="12.75">
      <c r="C13" s="6">
        <v>281</v>
      </c>
      <c r="D13" s="4" t="s">
        <v>386</v>
      </c>
    </row>
    <row r="14" spans="1:4" ht="12.75">
      <c r="A14" s="1" t="s">
        <v>35</v>
      </c>
      <c r="C14" s="6"/>
      <c r="D14" s="5"/>
    </row>
    <row r="15" spans="1:4" ht="12.75">
      <c r="A15" s="2">
        <v>3</v>
      </c>
      <c r="B15" s="4" t="s">
        <v>162</v>
      </c>
      <c r="C15" s="6"/>
      <c r="D15" s="8"/>
    </row>
    <row r="16" spans="1:4" ht="12.75">
      <c r="A16" s="3"/>
      <c r="B16" s="5"/>
      <c r="C16" s="8"/>
      <c r="D16" s="8"/>
    </row>
    <row r="17" spans="2:4" ht="12.75">
      <c r="B17" s="6">
        <v>114</v>
      </c>
      <c r="C17" s="7" t="s">
        <v>172</v>
      </c>
      <c r="D17" s="8"/>
    </row>
    <row r="18" spans="1:4" ht="12.75">
      <c r="A18" s="1"/>
      <c r="B18" s="6"/>
      <c r="D18" s="6"/>
    </row>
    <row r="19" spans="1:4" ht="12.75">
      <c r="A19" s="2">
        <v>4</v>
      </c>
      <c r="B19" s="7" t="s">
        <v>163</v>
      </c>
      <c r="D19" s="6"/>
    </row>
    <row r="20" spans="1:4" ht="12.75">
      <c r="A20" s="3" t="s">
        <v>36</v>
      </c>
      <c r="D20" s="6"/>
    </row>
    <row r="21" spans="4:5" ht="12.75">
      <c r="D21" s="6">
        <v>393</v>
      </c>
      <c r="E21" s="4" t="s">
        <v>523</v>
      </c>
    </row>
    <row r="22" spans="1:5" ht="12.75">
      <c r="A22" s="1" t="s">
        <v>151</v>
      </c>
      <c r="D22" s="6"/>
      <c r="E22" s="10" t="s">
        <v>3</v>
      </c>
    </row>
    <row r="23" spans="1:4" ht="12.75">
      <c r="A23" s="2">
        <v>5</v>
      </c>
      <c r="B23" s="4" t="s">
        <v>164</v>
      </c>
      <c r="D23" s="6"/>
    </row>
    <row r="24" spans="1:4" ht="12.75">
      <c r="A24" s="3"/>
      <c r="B24" s="5"/>
      <c r="D24" s="6"/>
    </row>
    <row r="25" spans="2:4" ht="12.75">
      <c r="B25" s="6">
        <v>115</v>
      </c>
      <c r="C25" s="4" t="s">
        <v>164</v>
      </c>
      <c r="D25" s="6"/>
    </row>
    <row r="26" spans="1:4" ht="12.75">
      <c r="A26" s="1"/>
      <c r="B26" s="6"/>
      <c r="C26" s="5"/>
      <c r="D26" s="8"/>
    </row>
    <row r="27" spans="1:4" ht="12.75">
      <c r="A27" s="2">
        <v>6</v>
      </c>
      <c r="B27" s="7"/>
      <c r="C27" s="8"/>
      <c r="D27" s="8"/>
    </row>
    <row r="28" spans="1:4" ht="12.75">
      <c r="A28" s="3"/>
      <c r="C28" s="6"/>
      <c r="D28" s="8"/>
    </row>
    <row r="29" spans="3:4" ht="12.75">
      <c r="C29" s="6">
        <v>282</v>
      </c>
      <c r="D29" s="7" t="s">
        <v>387</v>
      </c>
    </row>
    <row r="30" spans="1:3" ht="12.75">
      <c r="A30" s="1"/>
      <c r="C30" s="6"/>
    </row>
    <row r="31" spans="1:3" ht="12.75">
      <c r="A31" s="2">
        <v>7</v>
      </c>
      <c r="B31" s="4"/>
      <c r="C31" s="6"/>
    </row>
    <row r="32" spans="1:3" ht="12.75">
      <c r="A32" s="3"/>
      <c r="B32" s="5"/>
      <c r="C32" s="8"/>
    </row>
    <row r="33" spans="2:3" ht="12.75">
      <c r="B33" s="6">
        <v>116</v>
      </c>
      <c r="C33" s="7" t="s">
        <v>165</v>
      </c>
    </row>
    <row r="34" spans="1:2" ht="12.75">
      <c r="A34" s="1"/>
      <c r="B34" s="6"/>
    </row>
    <row r="35" spans="1:2" ht="12.75">
      <c r="A35" s="2">
        <v>8</v>
      </c>
      <c r="B35" s="7" t="s">
        <v>165</v>
      </c>
    </row>
    <row r="36" ht="12.75">
      <c r="A36" s="3" t="s">
        <v>37</v>
      </c>
    </row>
    <row r="38" spans="1:6" ht="12.75">
      <c r="A38" s="11"/>
      <c r="B38" s="11"/>
      <c r="C38" s="11"/>
      <c r="D38" s="11"/>
      <c r="E38" s="11"/>
      <c r="F38" s="11"/>
    </row>
    <row r="39" s="12" customFormat="1" ht="12.75"/>
    <row r="40" spans="2:4" ht="12.75">
      <c r="B40" s="1"/>
      <c r="D40" s="7" t="s">
        <v>491</v>
      </c>
    </row>
    <row r="41" spans="1:4" ht="12.75">
      <c r="A41" s="1"/>
      <c r="B41" s="2" t="s">
        <v>8</v>
      </c>
      <c r="C41" s="4"/>
      <c r="D41" s="2" t="s">
        <v>10</v>
      </c>
    </row>
    <row r="42" spans="1:5" ht="12.75">
      <c r="A42" s="2" t="s">
        <v>27</v>
      </c>
      <c r="B42" s="7">
        <v>225</v>
      </c>
      <c r="C42" s="5"/>
      <c r="D42" s="8">
        <v>337</v>
      </c>
      <c r="E42" s="7" t="s">
        <v>390</v>
      </c>
    </row>
    <row r="43" spans="1:5" ht="12.75">
      <c r="A43" s="3">
        <v>117</v>
      </c>
      <c r="C43" s="6">
        <v>283</v>
      </c>
      <c r="D43" s="7"/>
      <c r="E43" s="2"/>
    </row>
    <row r="44" spans="1:5" ht="12.75">
      <c r="A44" t="s">
        <v>4</v>
      </c>
      <c r="B44" s="1"/>
      <c r="C44" s="6"/>
      <c r="E44" s="6"/>
    </row>
    <row r="45" spans="1:5" ht="12.75">
      <c r="A45" s="1"/>
      <c r="B45" s="2" t="s">
        <v>31</v>
      </c>
      <c r="C45" s="7"/>
      <c r="E45" s="6"/>
    </row>
    <row r="46" spans="1:6" ht="12.75">
      <c r="A46" s="2" t="s">
        <v>28</v>
      </c>
      <c r="B46" s="7">
        <v>226</v>
      </c>
      <c r="E46" s="6"/>
      <c r="F46" s="7" t="s">
        <v>524</v>
      </c>
    </row>
    <row r="47" spans="1:6" ht="12.75">
      <c r="A47" s="1">
        <f>A43+1</f>
        <v>118</v>
      </c>
      <c r="B47" s="9"/>
      <c r="E47" s="6">
        <v>379</v>
      </c>
      <c r="F47" s="10" t="s">
        <v>9</v>
      </c>
    </row>
    <row r="48" spans="1:5" ht="12.75">
      <c r="A48" s="14" t="s">
        <v>5</v>
      </c>
      <c r="B48" s="7" t="s">
        <v>388</v>
      </c>
      <c r="D48" s="4" t="s">
        <v>389</v>
      </c>
      <c r="E48" s="6"/>
    </row>
    <row r="49" spans="1:5" ht="12.75">
      <c r="A49" s="1"/>
      <c r="B49" s="2" t="s">
        <v>32</v>
      </c>
      <c r="C49" s="7" t="s">
        <v>388</v>
      </c>
      <c r="D49" s="2" t="s">
        <v>11</v>
      </c>
      <c r="E49" s="6"/>
    </row>
    <row r="50" spans="1:5" ht="12.75">
      <c r="A50" s="2" t="s">
        <v>29</v>
      </c>
      <c r="B50" s="7">
        <v>227</v>
      </c>
      <c r="C50" s="5"/>
      <c r="D50" s="8">
        <v>338</v>
      </c>
      <c r="E50" s="7" t="s">
        <v>490</v>
      </c>
    </row>
    <row r="51" spans="1:4" ht="12.75">
      <c r="A51" s="3">
        <f>A47+1</f>
        <v>119</v>
      </c>
      <c r="C51" s="6">
        <v>284</v>
      </c>
      <c r="D51" s="7" t="s">
        <v>492</v>
      </c>
    </row>
    <row r="52" spans="1:3" ht="12.75">
      <c r="A52" s="14" t="s">
        <v>6</v>
      </c>
      <c r="B52" s="1"/>
      <c r="C52" s="6"/>
    </row>
    <row r="53" spans="1:3" ht="12.75">
      <c r="A53" s="1"/>
      <c r="B53" s="2" t="s">
        <v>33</v>
      </c>
      <c r="C53" s="7"/>
    </row>
    <row r="54" spans="1:2" ht="12.75">
      <c r="A54" s="2" t="s">
        <v>30</v>
      </c>
      <c r="B54" s="7">
        <v>228</v>
      </c>
    </row>
    <row r="55" spans="1:7" ht="12.75">
      <c r="A55" s="3">
        <f>A51+1</f>
        <v>120</v>
      </c>
      <c r="E55" s="1"/>
      <c r="F55" s="9"/>
      <c r="G55" s="9"/>
    </row>
    <row r="56" spans="1:7" ht="12.75">
      <c r="A56" s="14" t="s">
        <v>7</v>
      </c>
      <c r="E56" s="2" t="s">
        <v>12</v>
      </c>
      <c r="F56" s="9"/>
      <c r="G56" s="9"/>
    </row>
    <row r="57" spans="4:7" ht="12.75">
      <c r="D57" s="9"/>
      <c r="E57" s="6">
        <v>365</v>
      </c>
      <c r="F57" s="4" t="s">
        <v>525</v>
      </c>
      <c r="G57" s="9"/>
    </row>
    <row r="58" spans="4:6" ht="12.75">
      <c r="D58" s="9"/>
      <c r="E58" s="7" t="s">
        <v>389</v>
      </c>
      <c r="F58" s="10" t="s">
        <v>529</v>
      </c>
    </row>
    <row r="59" ht="12.75">
      <c r="E59" t="s">
        <v>13</v>
      </c>
    </row>
    <row r="61" spans="1:6" ht="12.75">
      <c r="A61" s="15" t="s">
        <v>14</v>
      </c>
      <c r="B61" s="13"/>
      <c r="C61" s="13"/>
      <c r="D61" s="13"/>
      <c r="E61" s="13"/>
      <c r="F61" s="13"/>
    </row>
    <row r="62" ht="12.75">
      <c r="A62" s="1" t="s">
        <v>38</v>
      </c>
    </row>
    <row r="63" spans="1:2" ht="12.75">
      <c r="A63" s="2">
        <f>A35+1</f>
        <v>9</v>
      </c>
      <c r="B63" s="4" t="s">
        <v>166</v>
      </c>
    </row>
    <row r="64" spans="1:2" ht="12.75">
      <c r="A64" s="3"/>
      <c r="B64" s="5"/>
    </row>
    <row r="65" spans="2:3" ht="12.75">
      <c r="B65" s="6">
        <f>B33+1+4</f>
        <v>121</v>
      </c>
      <c r="C65" s="4" t="s">
        <v>166</v>
      </c>
    </row>
    <row r="66" spans="1:3" ht="12.75">
      <c r="A66" s="1"/>
      <c r="B66" s="6"/>
      <c r="C66" s="5"/>
    </row>
    <row r="67" spans="1:3" ht="12.75">
      <c r="A67" s="2">
        <f>A63+1</f>
        <v>10</v>
      </c>
      <c r="B67" s="7" t="s">
        <v>167</v>
      </c>
      <c r="C67" s="8"/>
    </row>
    <row r="68" spans="1:3" ht="12.75">
      <c r="A68" s="3" t="s">
        <v>39</v>
      </c>
      <c r="C68" s="6"/>
    </row>
    <row r="69" spans="3:4" ht="12.75">
      <c r="C69" s="6">
        <f>C51+1</f>
        <v>285</v>
      </c>
      <c r="D69" s="4" t="s">
        <v>391</v>
      </c>
    </row>
    <row r="70" spans="1:4" ht="12.75">
      <c r="A70" s="1" t="s">
        <v>42</v>
      </c>
      <c r="C70" s="6"/>
      <c r="D70" s="5"/>
    </row>
    <row r="71" spans="1:4" ht="12.75">
      <c r="A71" s="6">
        <f>A67+1</f>
        <v>11</v>
      </c>
      <c r="B71" s="4" t="s">
        <v>168</v>
      </c>
      <c r="C71" s="6"/>
      <c r="D71" s="8"/>
    </row>
    <row r="72" spans="1:4" ht="12.75">
      <c r="A72" s="3"/>
      <c r="B72" s="5"/>
      <c r="C72" s="8"/>
      <c r="D72" s="8"/>
    </row>
    <row r="73" spans="2:4" ht="12.75">
      <c r="B73" s="6">
        <f>B65+1</f>
        <v>122</v>
      </c>
      <c r="C73" s="7" t="s">
        <v>173</v>
      </c>
      <c r="D73" s="8"/>
    </row>
    <row r="74" spans="1:4" ht="12.75">
      <c r="A74" s="1"/>
      <c r="B74" s="6"/>
      <c r="D74" s="6"/>
    </row>
    <row r="75" spans="1:4" ht="12.75">
      <c r="A75" s="2">
        <f>A71+1</f>
        <v>12</v>
      </c>
      <c r="B75" s="7" t="s">
        <v>169</v>
      </c>
      <c r="D75" s="6"/>
    </row>
    <row r="76" spans="1:4" ht="12.75">
      <c r="A76" s="3" t="s">
        <v>40</v>
      </c>
      <c r="D76" s="6"/>
    </row>
    <row r="77" spans="4:5" ht="12.75">
      <c r="D77" s="6">
        <f>D21+1</f>
        <v>394</v>
      </c>
      <c r="E77" s="7" t="s">
        <v>526</v>
      </c>
    </row>
    <row r="78" spans="1:5" ht="12.75">
      <c r="A78" s="1" t="s">
        <v>41</v>
      </c>
      <c r="D78" s="6"/>
      <c r="E78" s="10" t="s">
        <v>3</v>
      </c>
    </row>
    <row r="79" spans="1:4" ht="12.75">
      <c r="A79" s="2">
        <f>A75+1</f>
        <v>13</v>
      </c>
      <c r="B79" s="4" t="s">
        <v>174</v>
      </c>
      <c r="D79" s="6"/>
    </row>
    <row r="80" spans="1:4" ht="12.75">
      <c r="A80" s="3"/>
      <c r="B80" s="5"/>
      <c r="D80" s="6"/>
    </row>
    <row r="81" spans="2:4" ht="12.75">
      <c r="B81" s="6">
        <f>B73+1</f>
        <v>123</v>
      </c>
      <c r="C81" s="4" t="s">
        <v>175</v>
      </c>
      <c r="D81" s="6"/>
    </row>
    <row r="82" spans="1:4" ht="12.75">
      <c r="A82" s="1"/>
      <c r="B82" s="6"/>
      <c r="C82" s="5"/>
      <c r="D82" s="8"/>
    </row>
    <row r="83" spans="1:4" ht="12.75">
      <c r="A83" s="2">
        <f>A79+1</f>
        <v>14</v>
      </c>
      <c r="B83" s="7" t="s">
        <v>170</v>
      </c>
      <c r="C83" s="8"/>
      <c r="D83" s="8"/>
    </row>
    <row r="84" spans="1:4" ht="12.75">
      <c r="A84" s="1" t="s">
        <v>152</v>
      </c>
      <c r="C84" s="6"/>
      <c r="D84" s="8"/>
    </row>
    <row r="85" spans="3:4" ht="12.75">
      <c r="C85" s="6">
        <f>C69+1</f>
        <v>286</v>
      </c>
      <c r="D85" s="7" t="s">
        <v>392</v>
      </c>
    </row>
    <row r="86" ht="12.75">
      <c r="C86" s="6"/>
    </row>
    <row r="87" spans="1:3" ht="12.75">
      <c r="A87" s="2">
        <f>A83+1</f>
        <v>15</v>
      </c>
      <c r="B87" s="4" t="s">
        <v>171</v>
      </c>
      <c r="C87" s="6"/>
    </row>
    <row r="88" spans="1:3" ht="12.75">
      <c r="A88" s="3" t="s">
        <v>158</v>
      </c>
      <c r="B88" s="5"/>
      <c r="C88" s="8"/>
    </row>
    <row r="89" spans="2:3" ht="12.75">
      <c r="B89" s="6">
        <f>B81+1</f>
        <v>124</v>
      </c>
      <c r="C89" s="7" t="s">
        <v>176</v>
      </c>
    </row>
    <row r="90" spans="1:2" ht="12.75">
      <c r="A90" s="1"/>
      <c r="B90" s="6"/>
    </row>
    <row r="91" ht="12.75">
      <c r="A91" s="2">
        <f>A87+1</f>
        <v>16</v>
      </c>
    </row>
    <row r="92" ht="12.75">
      <c r="A92" s="3" t="s">
        <v>43</v>
      </c>
    </row>
    <row r="94" spans="1:6" ht="12.75">
      <c r="A94" s="11"/>
      <c r="B94" s="11"/>
      <c r="C94" s="11"/>
      <c r="D94" s="11"/>
      <c r="E94" s="11"/>
      <c r="F94" s="11"/>
    </row>
    <row r="95" s="12" customFormat="1" ht="12.75"/>
    <row r="96" spans="2:4" ht="12.75">
      <c r="B96" s="4" t="s">
        <v>398</v>
      </c>
      <c r="D96" s="7" t="s">
        <v>393</v>
      </c>
    </row>
    <row r="97" spans="1:4" ht="12.75">
      <c r="A97" s="1"/>
      <c r="B97" s="2" t="str">
        <f>CONCATENATE("L-",B89)</f>
        <v>L-124</v>
      </c>
      <c r="C97" s="4" t="s">
        <v>398</v>
      </c>
      <c r="D97" s="2" t="str">
        <f>CONCATENATE("L-",C69)</f>
        <v>L-285</v>
      </c>
    </row>
    <row r="98" spans="1:5" ht="12.75">
      <c r="A98" s="2" t="str">
        <f>CONCATENATE("L-",A63)</f>
        <v>L-9</v>
      </c>
      <c r="B98" s="7">
        <f>B54+1</f>
        <v>229</v>
      </c>
      <c r="C98" s="5"/>
      <c r="D98" s="8">
        <f>D50+1</f>
        <v>339</v>
      </c>
      <c r="E98" s="7" t="s">
        <v>494</v>
      </c>
    </row>
    <row r="99" spans="1:5" ht="12.75">
      <c r="A99" s="3">
        <f>B89+1</f>
        <v>125</v>
      </c>
      <c r="C99" s="6">
        <f>C85+1</f>
        <v>287</v>
      </c>
      <c r="D99" s="4" t="s">
        <v>395</v>
      </c>
      <c r="E99" s="2"/>
    </row>
    <row r="100" spans="1:5" ht="12.75">
      <c r="A100" s="2" t="str">
        <f>CONCATENATE("L-",A67)</f>
        <v>L-10</v>
      </c>
      <c r="B100" s="7" t="s">
        <v>399</v>
      </c>
      <c r="C100" s="6"/>
      <c r="E100" s="6"/>
    </row>
    <row r="101" spans="1:5" ht="12.75">
      <c r="A101" s="1"/>
      <c r="B101" s="2" t="str">
        <f>CONCATENATE("L-",B81)</f>
        <v>L-123</v>
      </c>
      <c r="C101" s="7" t="s">
        <v>399</v>
      </c>
      <c r="E101" s="6"/>
    </row>
    <row r="102" spans="1:6" ht="12.75">
      <c r="A102" s="2" t="str">
        <f>CONCATENATE("L-",A71)</f>
        <v>L-11</v>
      </c>
      <c r="B102" s="7">
        <f>B98+1</f>
        <v>230</v>
      </c>
      <c r="E102" s="6"/>
      <c r="F102" s="4" t="s">
        <v>527</v>
      </c>
    </row>
    <row r="103" spans="1:6" ht="12.75">
      <c r="A103" s="1">
        <f>A99+1</f>
        <v>126</v>
      </c>
      <c r="B103" s="9"/>
      <c r="E103" s="6">
        <f>E47+1</f>
        <v>380</v>
      </c>
      <c r="F103" s="10" t="s">
        <v>9</v>
      </c>
    </row>
    <row r="104" spans="1:5" ht="12.75">
      <c r="A104" s="2" t="str">
        <f>CONCATENATE("L-",A75)</f>
        <v>L-12</v>
      </c>
      <c r="B104" s="4" t="s">
        <v>396</v>
      </c>
      <c r="D104" s="4" t="s">
        <v>394</v>
      </c>
      <c r="E104" s="6"/>
    </row>
    <row r="105" spans="1:5" ht="12.75">
      <c r="A105" s="1"/>
      <c r="B105" s="2" t="str">
        <f>CONCATENATE("L-",B73)</f>
        <v>L-122</v>
      </c>
      <c r="C105" s="4" t="s">
        <v>396</v>
      </c>
      <c r="D105" s="2" t="str">
        <f>CONCATENATE("L-",C85)</f>
        <v>L-286</v>
      </c>
      <c r="E105" s="6"/>
    </row>
    <row r="106" spans="1:5" ht="12.75">
      <c r="A106" s="2" t="str">
        <f>CONCATENATE("L-",A79)</f>
        <v>L-13</v>
      </c>
      <c r="B106" s="7">
        <f>B102+1</f>
        <v>231</v>
      </c>
      <c r="C106" s="5"/>
      <c r="D106" s="8">
        <f>D98+1</f>
        <v>340</v>
      </c>
      <c r="E106" s="4" t="s">
        <v>493</v>
      </c>
    </row>
    <row r="107" spans="1:4" ht="12.75">
      <c r="A107" s="3">
        <f>A103+1</f>
        <v>127</v>
      </c>
      <c r="C107" s="6">
        <f>C99+1</f>
        <v>288</v>
      </c>
      <c r="D107" s="4" t="s">
        <v>397</v>
      </c>
    </row>
    <row r="108" spans="1:3" ht="12.75">
      <c r="A108" s="2" t="str">
        <f>CONCATENATE("L-",A83)</f>
        <v>L-14</v>
      </c>
      <c r="B108" s="7" t="s">
        <v>400</v>
      </c>
      <c r="C108" s="6"/>
    </row>
    <row r="109" spans="1:3" ht="12.75">
      <c r="A109" s="1"/>
      <c r="B109" s="2" t="str">
        <f>CONCATENATE("L-",B65)</f>
        <v>L-121</v>
      </c>
      <c r="C109" s="7" t="s">
        <v>400</v>
      </c>
    </row>
    <row r="110" spans="1:2" ht="12.75">
      <c r="A110" s="2" t="str">
        <f>CONCATENATE("L-",A87)</f>
        <v>L-15</v>
      </c>
      <c r="B110" s="7">
        <f>B106+1</f>
        <v>232</v>
      </c>
    </row>
    <row r="111" spans="1:7" ht="12.75">
      <c r="A111" s="3">
        <f>A107+1</f>
        <v>128</v>
      </c>
      <c r="E111" s="1" t="s">
        <v>398</v>
      </c>
      <c r="F111" s="9"/>
      <c r="G111" s="9"/>
    </row>
    <row r="112" spans="1:7" ht="12.75">
      <c r="A112" s="2" t="str">
        <f>CONCATENATE("L-",A91)</f>
        <v>L-16</v>
      </c>
      <c r="E112" s="2" t="str">
        <f>CONCATENATE("L-",D98)</f>
        <v>L-339</v>
      </c>
      <c r="F112" s="9"/>
      <c r="G112" s="9"/>
    </row>
    <row r="113" spans="4:7" ht="12.75">
      <c r="D113" s="9"/>
      <c r="E113" s="6">
        <f>E57+1</f>
        <v>366</v>
      </c>
      <c r="F113" s="3" t="s">
        <v>528</v>
      </c>
      <c r="G113" s="9"/>
    </row>
    <row r="114" spans="4:6" ht="12.75">
      <c r="D114" s="9"/>
      <c r="E114" s="3" t="s">
        <v>396</v>
      </c>
      <c r="F114" s="10" t="s">
        <v>529</v>
      </c>
    </row>
    <row r="115" ht="12.75">
      <c r="E115" s="9" t="str">
        <f>CONCATENATE("L-",D106)</f>
        <v>L-340</v>
      </c>
    </row>
    <row r="116" ht="12.75">
      <c r="B116" s="16"/>
    </row>
    <row r="118" ht="12.75">
      <c r="B118" s="16" t="s">
        <v>0</v>
      </c>
    </row>
    <row r="119" ht="12.75">
      <c r="A119" t="s">
        <v>156</v>
      </c>
    </row>
    <row r="120" spans="1:6" ht="12.75">
      <c r="A120" s="15" t="s">
        <v>15</v>
      </c>
      <c r="B120" s="13"/>
      <c r="C120" s="13"/>
      <c r="D120" s="13"/>
      <c r="E120" s="13"/>
      <c r="F120" s="13"/>
    </row>
    <row r="121" ht="12.75">
      <c r="A121" s="1" t="s">
        <v>44</v>
      </c>
    </row>
    <row r="122" spans="1:2" ht="12.75">
      <c r="A122" s="2">
        <f>A91+1</f>
        <v>17</v>
      </c>
      <c r="B122" s="1" t="s">
        <v>177</v>
      </c>
    </row>
    <row r="123" spans="1:2" ht="12.75">
      <c r="A123" s="3"/>
      <c r="B123" s="5"/>
    </row>
    <row r="124" spans="2:3" ht="12.75">
      <c r="B124" s="6">
        <f>B89+1+4</f>
        <v>129</v>
      </c>
      <c r="C124" s="1" t="s">
        <v>178</v>
      </c>
    </row>
    <row r="125" spans="1:3" ht="12.75">
      <c r="A125" s="1" t="s">
        <v>45</v>
      </c>
      <c r="B125" s="6"/>
      <c r="C125" s="5"/>
    </row>
    <row r="126" spans="1:3" ht="12.75">
      <c r="A126" s="2">
        <f>A122+1</f>
        <v>18</v>
      </c>
      <c r="B126" s="1" t="s">
        <v>179</v>
      </c>
      <c r="C126" s="8"/>
    </row>
    <row r="127" spans="1:3" ht="12.75">
      <c r="A127" s="3" t="s">
        <v>153</v>
      </c>
      <c r="C127" s="6"/>
    </row>
    <row r="128" spans="3:4" ht="12.75">
      <c r="C128" s="6">
        <f>C107+1</f>
        <v>289</v>
      </c>
      <c r="D128" s="1" t="s">
        <v>401</v>
      </c>
    </row>
    <row r="129" spans="1:4" ht="12.75">
      <c r="A129" s="1" t="s">
        <v>46</v>
      </c>
      <c r="C129" s="6"/>
      <c r="D129" s="5"/>
    </row>
    <row r="130" spans="1:4" ht="12.75">
      <c r="A130" s="2">
        <f>A126+1</f>
        <v>19</v>
      </c>
      <c r="B130" s="3" t="s">
        <v>180</v>
      </c>
      <c r="C130" s="6"/>
      <c r="D130" s="8"/>
    </row>
    <row r="131" spans="1:4" ht="12.75">
      <c r="A131" s="3" t="s">
        <v>47</v>
      </c>
      <c r="B131" s="5"/>
      <c r="C131" s="8"/>
      <c r="D131" s="8"/>
    </row>
    <row r="132" spans="2:4" ht="12.75">
      <c r="B132" s="6">
        <f>B124+1</f>
        <v>130</v>
      </c>
      <c r="C132" s="3" t="s">
        <v>181</v>
      </c>
      <c r="D132" s="8"/>
    </row>
    <row r="133" spans="1:4" ht="12.75">
      <c r="A133" s="1" t="s">
        <v>48</v>
      </c>
      <c r="B133" s="6"/>
      <c r="D133" s="6"/>
    </row>
    <row r="134" spans="1:4" ht="12.75">
      <c r="A134" s="2">
        <f>A130+1</f>
        <v>20</v>
      </c>
      <c r="B134" s="3" t="s">
        <v>182</v>
      </c>
      <c r="D134" s="6"/>
    </row>
    <row r="135" spans="1:4" ht="12.75">
      <c r="A135" s="3" t="s">
        <v>49</v>
      </c>
      <c r="D135" s="6"/>
    </row>
    <row r="136" spans="4:5" ht="12.75">
      <c r="D136" s="6">
        <f>D77+1</f>
        <v>395</v>
      </c>
      <c r="E136" s="1" t="s">
        <v>530</v>
      </c>
    </row>
    <row r="137" spans="1:5" ht="12.75">
      <c r="A137" s="1" t="s">
        <v>50</v>
      </c>
      <c r="D137" s="6"/>
      <c r="E137" s="10" t="s">
        <v>3</v>
      </c>
    </row>
    <row r="138" spans="1:4" ht="12.75">
      <c r="A138" s="2">
        <f>A134+1</f>
        <v>21</v>
      </c>
      <c r="B138" s="1" t="s">
        <v>183</v>
      </c>
      <c r="D138" s="6"/>
    </row>
    <row r="139" spans="1:4" ht="12.75">
      <c r="A139" s="3"/>
      <c r="B139" s="5"/>
      <c r="D139" s="6"/>
    </row>
    <row r="140" spans="2:4" ht="12.75">
      <c r="B140" s="6">
        <f>B132+1</f>
        <v>131</v>
      </c>
      <c r="C140" s="1" t="s">
        <v>188</v>
      </c>
      <c r="D140" s="6"/>
    </row>
    <row r="141" spans="1:4" ht="12.75">
      <c r="A141" s="1"/>
      <c r="B141" s="6"/>
      <c r="C141" s="5"/>
      <c r="D141" s="8"/>
    </row>
    <row r="142" spans="1:4" ht="12.75">
      <c r="A142" s="2">
        <f>A138+1</f>
        <v>22</v>
      </c>
      <c r="B142" s="3" t="s">
        <v>184</v>
      </c>
      <c r="C142" s="8"/>
      <c r="D142" s="8"/>
    </row>
    <row r="143" spans="1:4" ht="12.75">
      <c r="A143" s="3" t="s">
        <v>51</v>
      </c>
      <c r="C143" s="6"/>
      <c r="D143" s="8"/>
    </row>
    <row r="144" spans="3:4" ht="12.75">
      <c r="C144" s="6">
        <f>C128+1</f>
        <v>290</v>
      </c>
      <c r="D144" s="3" t="s">
        <v>402</v>
      </c>
    </row>
    <row r="145" spans="1:3" ht="12.75">
      <c r="A145" s="1" t="s">
        <v>52</v>
      </c>
      <c r="C145" s="6"/>
    </row>
    <row r="146" spans="1:3" ht="12.75">
      <c r="A146" s="2">
        <f>A142+1</f>
        <v>23</v>
      </c>
      <c r="B146" s="3" t="s">
        <v>185</v>
      </c>
      <c r="C146" s="6"/>
    </row>
    <row r="147" spans="1:3" ht="12.75">
      <c r="A147" s="3" t="s">
        <v>53</v>
      </c>
      <c r="B147" s="5"/>
      <c r="C147" s="8"/>
    </row>
    <row r="148" spans="2:3" ht="12.75">
      <c r="B148" s="6">
        <f>B140+1</f>
        <v>132</v>
      </c>
      <c r="C148" s="3" t="s">
        <v>187</v>
      </c>
    </row>
    <row r="149" spans="1:2" ht="12.75">
      <c r="A149" s="1"/>
      <c r="B149" s="6"/>
    </row>
    <row r="150" spans="1:2" ht="12.75">
      <c r="A150" s="2">
        <f>A146+1</f>
        <v>24</v>
      </c>
      <c r="B150" s="3" t="s">
        <v>186</v>
      </c>
    </row>
    <row r="151" ht="12.75">
      <c r="A151" s="3" t="s">
        <v>54</v>
      </c>
    </row>
    <row r="153" spans="1:6" ht="12.75">
      <c r="A153" s="11"/>
      <c r="B153" s="11"/>
      <c r="C153" s="11"/>
      <c r="D153" s="11"/>
      <c r="E153" s="11"/>
      <c r="F153" s="11"/>
    </row>
    <row r="154" s="12" customFormat="1" ht="12.75"/>
    <row r="155" spans="2:4" ht="12.75">
      <c r="B155" s="1" t="s">
        <v>191</v>
      </c>
      <c r="D155" s="3" t="s">
        <v>404</v>
      </c>
    </row>
    <row r="156" spans="1:4" ht="12.75">
      <c r="A156" s="1"/>
      <c r="B156" s="2" t="str">
        <f>CONCATENATE("L-",B148)</f>
        <v>L-132</v>
      </c>
      <c r="C156" s="1" t="s">
        <v>405</v>
      </c>
      <c r="D156" s="2" t="str">
        <f>CONCATENATE("L-",C128)</f>
        <v>L-289</v>
      </c>
    </row>
    <row r="157" spans="1:5" ht="12.75">
      <c r="A157" s="2" t="str">
        <f>CONCATENATE("L-",A122)</f>
        <v>L-17</v>
      </c>
      <c r="B157" s="7">
        <f>B110+1</f>
        <v>233</v>
      </c>
      <c r="C157" s="5"/>
      <c r="D157" s="8">
        <f>D106+1</f>
        <v>341</v>
      </c>
      <c r="E157" s="1" t="s">
        <v>496</v>
      </c>
    </row>
    <row r="158" spans="1:5" ht="12.75">
      <c r="A158" s="3">
        <f>B148+1</f>
        <v>133</v>
      </c>
      <c r="B158" t="s">
        <v>192</v>
      </c>
      <c r="C158" s="6">
        <f>C144+1</f>
        <v>291</v>
      </c>
      <c r="D158" s="1" t="s">
        <v>407</v>
      </c>
      <c r="E158" s="2"/>
    </row>
    <row r="159" spans="1:5" ht="12.75">
      <c r="A159" s="2" t="str">
        <f>CONCATENATE("L-",A126)</f>
        <v>L-18</v>
      </c>
      <c r="B159" s="1" t="s">
        <v>193</v>
      </c>
      <c r="C159" s="6"/>
      <c r="E159" s="6"/>
    </row>
    <row r="160" spans="1:5" ht="12.75">
      <c r="A160" s="1" t="s">
        <v>189</v>
      </c>
      <c r="B160" s="2" t="str">
        <f>CONCATENATE("L-",B140)</f>
        <v>L-131</v>
      </c>
      <c r="C160" s="2" t="s">
        <v>406</v>
      </c>
      <c r="E160" s="6"/>
    </row>
    <row r="161" spans="1:6" ht="12.75">
      <c r="A161" s="2" t="str">
        <f>CONCATENATE("L-",A130)</f>
        <v>L-19</v>
      </c>
      <c r="B161" s="7">
        <f>B157+1</f>
        <v>234</v>
      </c>
      <c r="E161" s="6"/>
      <c r="F161" s="1" t="s">
        <v>531</v>
      </c>
    </row>
    <row r="162" spans="1:6" ht="12.75">
      <c r="A162" s="1">
        <f>A158+1</f>
        <v>134</v>
      </c>
      <c r="B162" s="2" t="s">
        <v>194</v>
      </c>
      <c r="E162" s="6">
        <f>E103+1</f>
        <v>381</v>
      </c>
      <c r="F162" s="10" t="s">
        <v>9</v>
      </c>
    </row>
    <row r="163" spans="1:5" ht="12.75">
      <c r="A163" s="2" t="s">
        <v>190</v>
      </c>
      <c r="B163" s="1" t="s">
        <v>195</v>
      </c>
      <c r="D163" s="1" t="s">
        <v>403</v>
      </c>
      <c r="E163" s="6"/>
    </row>
    <row r="164" spans="1:5" ht="12.75">
      <c r="A164" s="1"/>
      <c r="B164" s="2" t="str">
        <f>CONCATENATE("L-",B132)</f>
        <v>L-130</v>
      </c>
      <c r="C164" s="1" t="s">
        <v>196</v>
      </c>
      <c r="D164" s="2" t="str">
        <f>CONCATENATE("L-",C144)</f>
        <v>L-290</v>
      </c>
      <c r="E164" s="6"/>
    </row>
    <row r="165" spans="1:5" ht="12.75">
      <c r="A165" s="2" t="str">
        <f>CONCATENATE("L-",A138)</f>
        <v>L-21</v>
      </c>
      <c r="B165" s="7">
        <f>B161+1</f>
        <v>235</v>
      </c>
      <c r="C165" s="5"/>
      <c r="D165" s="8">
        <f>D157+1</f>
        <v>342</v>
      </c>
      <c r="E165" s="1" t="s">
        <v>495</v>
      </c>
    </row>
    <row r="166" spans="1:4" ht="12.75">
      <c r="A166" s="3">
        <f>A162+1</f>
        <v>135</v>
      </c>
      <c r="C166" s="6">
        <f>C158+1</f>
        <v>292</v>
      </c>
      <c r="D166" s="7" t="s">
        <v>408</v>
      </c>
    </row>
    <row r="167" spans="1:3" ht="12.75">
      <c r="A167" s="2" t="str">
        <f>CONCATENATE("L-",A142)</f>
        <v>L-22</v>
      </c>
      <c r="B167" s="1" t="s">
        <v>197</v>
      </c>
      <c r="C167" s="6"/>
    </row>
    <row r="168" spans="1:3" ht="12.75">
      <c r="A168" s="1" t="s">
        <v>198</v>
      </c>
      <c r="B168" s="2" t="str">
        <f>CONCATENATE("L-",B124)</f>
        <v>L-129</v>
      </c>
      <c r="C168" s="7" t="s">
        <v>409</v>
      </c>
    </row>
    <row r="169" spans="1:2" ht="12.75">
      <c r="A169" s="2" t="str">
        <f>CONCATENATE("L-",A146)</f>
        <v>L-23</v>
      </c>
      <c r="B169" s="7">
        <f>B165+1</f>
        <v>236</v>
      </c>
    </row>
    <row r="170" spans="1:7" ht="12.75">
      <c r="A170" s="3">
        <f>A166+1</f>
        <v>136</v>
      </c>
      <c r="B170" t="s">
        <v>198</v>
      </c>
      <c r="E170" s="3" t="s">
        <v>404</v>
      </c>
      <c r="F170" s="9"/>
      <c r="G170" s="9"/>
    </row>
    <row r="171" spans="1:7" ht="12.75">
      <c r="A171" s="2" t="str">
        <f>CONCATENATE("L-",A150)</f>
        <v>L-24</v>
      </c>
      <c r="E171" s="2" t="str">
        <f>CONCATENATE("L-",D157)</f>
        <v>L-341</v>
      </c>
      <c r="F171" s="9"/>
      <c r="G171" s="9"/>
    </row>
    <row r="172" spans="4:7" ht="12.75">
      <c r="D172" s="9"/>
      <c r="E172" s="6">
        <f>E113+1</f>
        <v>367</v>
      </c>
      <c r="F172" s="3" t="s">
        <v>532</v>
      </c>
      <c r="G172" s="9"/>
    </row>
    <row r="173" spans="4:6" ht="12.75">
      <c r="D173" s="9"/>
      <c r="E173" s="3" t="s">
        <v>195</v>
      </c>
      <c r="F173" s="10" t="s">
        <v>529</v>
      </c>
    </row>
    <row r="174" ht="12.75">
      <c r="E174" s="9" t="str">
        <f>CONCATENATE("L-",D165)</f>
        <v>L-342</v>
      </c>
    </row>
    <row r="176" spans="1:6" ht="12.75">
      <c r="A176" s="15" t="s">
        <v>16</v>
      </c>
      <c r="B176" s="13"/>
      <c r="C176" s="13"/>
      <c r="D176" s="13"/>
      <c r="E176" s="13"/>
      <c r="F176" s="13"/>
    </row>
    <row r="177" ht="12.75">
      <c r="A177" s="1" t="s">
        <v>55</v>
      </c>
    </row>
    <row r="178" spans="1:2" ht="12.75">
      <c r="A178" s="2">
        <f>A150+1</f>
        <v>25</v>
      </c>
      <c r="B178" s="4" t="s">
        <v>199</v>
      </c>
    </row>
    <row r="179" spans="1:2" ht="12.75">
      <c r="A179" s="3"/>
      <c r="B179" s="5"/>
    </row>
    <row r="180" spans="2:3" ht="12.75">
      <c r="B180" s="6">
        <f>B148+1+4</f>
        <v>137</v>
      </c>
      <c r="C180" s="4" t="s">
        <v>200</v>
      </c>
    </row>
    <row r="181" spans="1:3" ht="12.75">
      <c r="A181" s="1"/>
      <c r="B181" s="6"/>
      <c r="C181" s="5"/>
    </row>
    <row r="182" spans="1:3" ht="12.75">
      <c r="A182" s="2">
        <f>A178+1</f>
        <v>26</v>
      </c>
      <c r="B182" s="3" t="s">
        <v>201</v>
      </c>
      <c r="C182" s="8"/>
    </row>
    <row r="183" spans="1:3" ht="12.75">
      <c r="A183" s="3" t="s">
        <v>56</v>
      </c>
      <c r="C183" s="6"/>
    </row>
    <row r="184" spans="3:4" ht="12.75">
      <c r="C184" s="6">
        <f>C166+1</f>
        <v>293</v>
      </c>
      <c r="D184" s="4" t="s">
        <v>410</v>
      </c>
    </row>
    <row r="185" spans="1:4" ht="12.75">
      <c r="A185" s="1" t="s">
        <v>57</v>
      </c>
      <c r="C185" s="6"/>
      <c r="D185" s="5"/>
    </row>
    <row r="186" spans="1:4" ht="12.75">
      <c r="A186" s="2">
        <f>A182+1</f>
        <v>27</v>
      </c>
      <c r="B186" s="1" t="s">
        <v>202</v>
      </c>
      <c r="C186" s="6"/>
      <c r="D186" s="8"/>
    </row>
    <row r="187" spans="1:4" ht="12.75">
      <c r="A187" s="3"/>
      <c r="B187" s="5"/>
      <c r="C187" s="8"/>
      <c r="D187" s="8"/>
    </row>
    <row r="188" spans="2:4" ht="12.75">
      <c r="B188" s="6">
        <f>B180+1</f>
        <v>138</v>
      </c>
      <c r="C188" s="3" t="s">
        <v>204</v>
      </c>
      <c r="D188" s="8"/>
    </row>
    <row r="189" spans="1:4" ht="12.75">
      <c r="A189" s="1"/>
      <c r="B189" s="6"/>
      <c r="D189" s="6"/>
    </row>
    <row r="190" spans="1:4" ht="12.75">
      <c r="A190" s="2">
        <f>A186+1</f>
        <v>28</v>
      </c>
      <c r="B190" s="3" t="s">
        <v>203</v>
      </c>
      <c r="D190" s="6"/>
    </row>
    <row r="191" spans="1:4" ht="12.75">
      <c r="A191" s="3" t="s">
        <v>203</v>
      </c>
      <c r="D191" s="6"/>
    </row>
    <row r="192" spans="4:5" ht="12.75">
      <c r="D192" s="6">
        <f>D136+1</f>
        <v>396</v>
      </c>
      <c r="E192" s="7" t="s">
        <v>533</v>
      </c>
    </row>
    <row r="193" spans="1:5" ht="12.75">
      <c r="A193" s="1" t="s">
        <v>58</v>
      </c>
      <c r="D193" s="6"/>
      <c r="E193" s="10" t="s">
        <v>3</v>
      </c>
    </row>
    <row r="194" spans="1:4" ht="12.75">
      <c r="A194" s="2">
        <f>A190+1</f>
        <v>29</v>
      </c>
      <c r="B194" s="4" t="s">
        <v>205</v>
      </c>
      <c r="D194" s="6"/>
    </row>
    <row r="195" spans="1:4" ht="12.75">
      <c r="A195" s="3"/>
      <c r="B195" s="5"/>
      <c r="D195" s="6"/>
    </row>
    <row r="196" spans="2:4" ht="12.75">
      <c r="B196" s="6">
        <f>B188+1</f>
        <v>139</v>
      </c>
      <c r="C196" s="7" t="s">
        <v>207</v>
      </c>
      <c r="D196" s="6"/>
    </row>
    <row r="197" spans="1:4" ht="12.75">
      <c r="A197" s="1" t="s">
        <v>59</v>
      </c>
      <c r="B197" s="6"/>
      <c r="C197" s="5"/>
      <c r="D197" s="8"/>
    </row>
    <row r="198" spans="1:4" ht="12.75">
      <c r="A198" s="2">
        <f>A194+1</f>
        <v>30</v>
      </c>
      <c r="B198" s="7" t="s">
        <v>206</v>
      </c>
      <c r="C198" s="8"/>
      <c r="D198" s="8"/>
    </row>
    <row r="199" spans="1:4" ht="12.75">
      <c r="A199" s="3" t="s">
        <v>61</v>
      </c>
      <c r="C199" s="6"/>
      <c r="D199" s="8"/>
    </row>
    <row r="200" spans="3:4" ht="12.75">
      <c r="C200" s="6">
        <f>C184+1</f>
        <v>294</v>
      </c>
      <c r="D200" s="7" t="s">
        <v>411</v>
      </c>
    </row>
    <row r="201" spans="1:3" ht="12.75">
      <c r="A201" s="1"/>
      <c r="C201" s="6"/>
    </row>
    <row r="202" spans="1:3" ht="12.75">
      <c r="A202" s="2">
        <f>A198+1</f>
        <v>31</v>
      </c>
      <c r="B202" s="3" t="s">
        <v>208</v>
      </c>
      <c r="C202" s="6"/>
    </row>
    <row r="203" spans="1:3" ht="12.75">
      <c r="A203" s="3" t="s">
        <v>62</v>
      </c>
      <c r="B203" s="5"/>
      <c r="C203" s="8"/>
    </row>
    <row r="204" spans="2:3" ht="12.75">
      <c r="B204" s="6">
        <f>B196+1</f>
        <v>140</v>
      </c>
      <c r="C204" s="3" t="s">
        <v>210</v>
      </c>
    </row>
    <row r="205" spans="1:2" ht="12.75">
      <c r="A205" s="1"/>
      <c r="B205" s="6"/>
    </row>
    <row r="206" spans="1:2" ht="12.75">
      <c r="A206" s="2">
        <f>A202+1</f>
        <v>32</v>
      </c>
      <c r="B206" s="3" t="s">
        <v>209</v>
      </c>
    </row>
    <row r="207" ht="12.75">
      <c r="A207" s="3" t="s">
        <v>63</v>
      </c>
    </row>
    <row r="209" spans="1:6" ht="12.75">
      <c r="A209" s="11"/>
      <c r="B209" s="11"/>
      <c r="C209" s="11"/>
      <c r="D209" s="11"/>
      <c r="E209" s="11"/>
      <c r="F209" s="11"/>
    </row>
    <row r="210" s="12" customFormat="1" ht="12.75"/>
    <row r="211" spans="2:4" ht="12.75">
      <c r="B211" s="1" t="s">
        <v>214</v>
      </c>
      <c r="D211" s="3" t="s">
        <v>412</v>
      </c>
    </row>
    <row r="212" spans="1:4" ht="12.75">
      <c r="A212" s="1"/>
      <c r="B212" s="2" t="str">
        <f>CONCATENATE("L-",B204)</f>
        <v>L-140</v>
      </c>
      <c r="C212" s="1" t="s">
        <v>414</v>
      </c>
      <c r="D212" s="2" t="str">
        <f>CONCATENATE("L-",C184)</f>
        <v>L-293</v>
      </c>
    </row>
    <row r="213" spans="1:5" ht="12.75">
      <c r="A213" s="2" t="str">
        <f>CONCATENATE("L-",A178)</f>
        <v>L-25</v>
      </c>
      <c r="B213" s="7">
        <f>B169+1</f>
        <v>237</v>
      </c>
      <c r="C213" s="5"/>
      <c r="D213" s="8">
        <f>D165+1</f>
        <v>343</v>
      </c>
      <c r="E213" s="3" t="s">
        <v>497</v>
      </c>
    </row>
    <row r="214" spans="1:5" ht="12.75">
      <c r="A214" s="3">
        <f>B204+1</f>
        <v>141</v>
      </c>
      <c r="C214" s="6">
        <f>C200+1</f>
        <v>295</v>
      </c>
      <c r="D214" s="7" t="s">
        <v>416</v>
      </c>
      <c r="E214" s="2"/>
    </row>
    <row r="215" spans="1:5" ht="12.75">
      <c r="A215" s="2" t="str">
        <f>CONCATENATE("L-",A182)</f>
        <v>L-26</v>
      </c>
      <c r="B215" s="1" t="s">
        <v>213</v>
      </c>
      <c r="C215" s="6"/>
      <c r="E215" s="6"/>
    </row>
    <row r="216" spans="1:5" ht="12.75">
      <c r="A216" s="1"/>
      <c r="B216" s="2" t="str">
        <f>CONCATENATE("L-",B196)</f>
        <v>L-139</v>
      </c>
      <c r="C216" s="7" t="s">
        <v>415</v>
      </c>
      <c r="E216" s="6"/>
    </row>
    <row r="217" spans="1:6" ht="12.75">
      <c r="A217" s="2" t="str">
        <f>CONCATENATE("L-",A186)</f>
        <v>L-27</v>
      </c>
      <c r="B217" s="7">
        <f>B213+1</f>
        <v>238</v>
      </c>
      <c r="E217" s="6"/>
      <c r="F217" s="7" t="s">
        <v>534</v>
      </c>
    </row>
    <row r="218" spans="1:6" ht="12.75">
      <c r="A218" s="1">
        <f>A214+1</f>
        <v>142</v>
      </c>
      <c r="B218" s="9"/>
      <c r="E218" s="6">
        <f>E162+1</f>
        <v>382</v>
      </c>
      <c r="F218" s="10" t="s">
        <v>9</v>
      </c>
    </row>
    <row r="219" spans="1:5" ht="12.75">
      <c r="A219" s="2" t="str">
        <f>CONCATENATE("L-",A190)</f>
        <v>L-28</v>
      </c>
      <c r="B219" s="1" t="s">
        <v>212</v>
      </c>
      <c r="D219" s="3" t="s">
        <v>413</v>
      </c>
      <c r="E219" s="6"/>
    </row>
    <row r="220" spans="1:5" ht="12.75">
      <c r="A220" s="1"/>
      <c r="B220" s="2" t="str">
        <f>CONCATENATE("L-",B188)</f>
        <v>L-138</v>
      </c>
      <c r="C220" s="1" t="s">
        <v>417</v>
      </c>
      <c r="D220" s="2" t="str">
        <f>CONCATENATE("L-",C200)</f>
        <v>L-294</v>
      </c>
      <c r="E220" s="6"/>
    </row>
    <row r="221" spans="1:5" ht="12.75">
      <c r="A221" s="2" t="str">
        <f>CONCATENATE("L-",A194)</f>
        <v>L-29</v>
      </c>
      <c r="B221" s="7">
        <f>B217+1</f>
        <v>239</v>
      </c>
      <c r="C221" s="5"/>
      <c r="D221" s="8">
        <f>D213+1</f>
        <v>344</v>
      </c>
      <c r="E221" s="7" t="s">
        <v>498</v>
      </c>
    </row>
    <row r="222" spans="1:4" ht="12.75">
      <c r="A222" s="3">
        <f>A218+1</f>
        <v>143</v>
      </c>
      <c r="B222" t="s">
        <v>211</v>
      </c>
      <c r="C222" s="6">
        <f>C214+1</f>
        <v>296</v>
      </c>
      <c r="D222" s="1" t="s">
        <v>418</v>
      </c>
    </row>
    <row r="223" spans="1:3" ht="12.75">
      <c r="A223" s="2" t="str">
        <f>CONCATENATE("L-",A198,"11 - T Atwood [Haz]")</f>
        <v>L-3011 - T Atwood [Haz]</v>
      </c>
      <c r="B223" s="1" t="s">
        <v>215</v>
      </c>
      <c r="C223" s="6"/>
    </row>
    <row r="224" spans="1:3" ht="12.75">
      <c r="A224" s="1"/>
      <c r="B224" s="2" t="str">
        <f>CONCATENATE("L-",B180)</f>
        <v>L-137</v>
      </c>
      <c r="C224" s="7" t="s">
        <v>201</v>
      </c>
    </row>
    <row r="225" spans="1:2" ht="12.75">
      <c r="A225" s="2" t="str">
        <f>CONCATENATE("L-",A202)</f>
        <v>L-31</v>
      </c>
      <c r="B225" s="7">
        <f>B221+1</f>
        <v>240</v>
      </c>
    </row>
    <row r="226" spans="1:7" ht="12.75">
      <c r="A226" s="3">
        <f>A222+1</f>
        <v>144</v>
      </c>
      <c r="E226" s="1" t="s">
        <v>213</v>
      </c>
      <c r="F226" s="9"/>
      <c r="G226" s="9"/>
    </row>
    <row r="227" spans="1:7" ht="12.75">
      <c r="A227" s="2" t="str">
        <f>CONCATENATE("L-",A206)</f>
        <v>L-32</v>
      </c>
      <c r="E227" s="2" t="str">
        <f>CONCATENATE("L-",D213)</f>
        <v>L-343</v>
      </c>
      <c r="F227" s="9"/>
      <c r="G227" s="9"/>
    </row>
    <row r="228" spans="4:7" ht="12.75">
      <c r="D228" s="9"/>
      <c r="E228" s="6">
        <f>E172+1</f>
        <v>368</v>
      </c>
      <c r="F228" s="1" t="s">
        <v>535</v>
      </c>
      <c r="G228" s="9"/>
    </row>
    <row r="229" spans="4:6" ht="12.75">
      <c r="D229" s="9"/>
      <c r="E229" s="3" t="s">
        <v>212</v>
      </c>
      <c r="F229" s="10" t="s">
        <v>529</v>
      </c>
    </row>
    <row r="230" ht="12.75">
      <c r="E230" s="9" t="str">
        <f>CONCATENATE("L-",D221)</f>
        <v>L-344</v>
      </c>
    </row>
    <row r="232" ht="12.75">
      <c r="B232" s="16" t="s">
        <v>0</v>
      </c>
    </row>
    <row r="233" ht="12.75">
      <c r="A233" t="s">
        <v>156</v>
      </c>
    </row>
    <row r="234" spans="1:6" ht="12.75">
      <c r="A234" s="15" t="s">
        <v>17</v>
      </c>
      <c r="B234" s="13"/>
      <c r="C234" s="13"/>
      <c r="D234" s="13"/>
      <c r="E234" s="13"/>
      <c r="F234" s="13"/>
    </row>
    <row r="235" ht="12.75">
      <c r="A235" s="1" t="s">
        <v>64</v>
      </c>
    </row>
    <row r="236" spans="1:2" ht="12.75">
      <c r="A236" s="2">
        <f>A206+1</f>
        <v>33</v>
      </c>
      <c r="B236" s="1" t="s">
        <v>216</v>
      </c>
    </row>
    <row r="237" spans="1:2" ht="12.75">
      <c r="A237" s="3"/>
      <c r="B237" s="5"/>
    </row>
    <row r="238" spans="2:3" ht="12.75">
      <c r="B238" s="6">
        <f>B204+1+4</f>
        <v>145</v>
      </c>
      <c r="C238" s="7" t="s">
        <v>218</v>
      </c>
    </row>
    <row r="239" spans="1:3" ht="12.75">
      <c r="A239" s="1" t="s">
        <v>65</v>
      </c>
      <c r="B239" s="6"/>
      <c r="C239" s="5"/>
    </row>
    <row r="240" spans="1:3" ht="12.75">
      <c r="A240" s="2">
        <f>A236+1</f>
        <v>34</v>
      </c>
      <c r="B240" s="7" t="s">
        <v>217</v>
      </c>
      <c r="C240" s="8"/>
    </row>
    <row r="241" spans="1:3" ht="12.75">
      <c r="A241" s="3" t="s">
        <v>66</v>
      </c>
      <c r="C241" s="6"/>
    </row>
    <row r="242" spans="3:4" ht="12.75">
      <c r="C242" s="6">
        <f>C222+1</f>
        <v>297</v>
      </c>
      <c r="D242" s="7" t="s">
        <v>419</v>
      </c>
    </row>
    <row r="243" spans="1:4" ht="12.75">
      <c r="A243" s="1" t="s">
        <v>67</v>
      </c>
      <c r="C243" s="6"/>
      <c r="D243" s="5"/>
    </row>
    <row r="244" spans="1:4" ht="12.75">
      <c r="A244" s="2">
        <f>A240+1</f>
        <v>35</v>
      </c>
      <c r="B244" s="1" t="s">
        <v>219</v>
      </c>
      <c r="C244" s="6"/>
      <c r="D244" s="8"/>
    </row>
    <row r="245" spans="1:4" ht="12.75">
      <c r="A245" s="3"/>
      <c r="B245" s="5"/>
      <c r="C245" s="8"/>
      <c r="D245" s="8"/>
    </row>
    <row r="246" spans="2:4" ht="12.75">
      <c r="B246" s="6">
        <f>B238+1</f>
        <v>146</v>
      </c>
      <c r="C246" s="3" t="s">
        <v>421</v>
      </c>
      <c r="D246" s="8"/>
    </row>
    <row r="247" spans="1:4" ht="12.75">
      <c r="A247" s="1"/>
      <c r="B247" s="6"/>
      <c r="D247" s="6"/>
    </row>
    <row r="248" spans="1:4" ht="12.75">
      <c r="A248" s="2">
        <f>A244+1</f>
        <v>36</v>
      </c>
      <c r="B248" s="3" t="s">
        <v>220</v>
      </c>
      <c r="D248" s="6"/>
    </row>
    <row r="249" spans="1:4" ht="12.75">
      <c r="A249" s="3" t="s">
        <v>68</v>
      </c>
      <c r="D249" s="6"/>
    </row>
    <row r="250" spans="4:5" ht="12.75">
      <c r="D250" s="6">
        <f>D192+1</f>
        <v>397</v>
      </c>
      <c r="E250" s="7" t="s">
        <v>536</v>
      </c>
    </row>
    <row r="251" spans="1:5" ht="12.75">
      <c r="A251" s="1" t="s">
        <v>69</v>
      </c>
      <c r="D251" s="6"/>
      <c r="E251" s="10" t="s">
        <v>3</v>
      </c>
    </row>
    <row r="252" spans="1:4" ht="12.75">
      <c r="A252" s="2">
        <f>A248+1</f>
        <v>37</v>
      </c>
      <c r="B252" s="4" t="s">
        <v>221</v>
      </c>
      <c r="D252" s="6"/>
    </row>
    <row r="253" spans="1:4" ht="12.75">
      <c r="A253" s="3"/>
      <c r="B253" s="5"/>
      <c r="D253" s="6"/>
    </row>
    <row r="254" spans="2:4" ht="12.75">
      <c r="B254" s="6">
        <f>B246+1</f>
        <v>147</v>
      </c>
      <c r="C254" s="4" t="s">
        <v>223</v>
      </c>
      <c r="D254" s="6"/>
    </row>
    <row r="255" spans="1:4" ht="12.75">
      <c r="A255" s="1" t="s">
        <v>60</v>
      </c>
      <c r="B255" s="6"/>
      <c r="C255" s="5"/>
      <c r="D255" s="8"/>
    </row>
    <row r="256" spans="1:4" ht="12.75">
      <c r="A256" s="2">
        <f>A252+1</f>
        <v>38</v>
      </c>
      <c r="B256" s="1" t="s">
        <v>222</v>
      </c>
      <c r="C256" s="8"/>
      <c r="D256" s="8"/>
    </row>
    <row r="257" spans="1:4" ht="12.75">
      <c r="A257" s="3" t="s">
        <v>70</v>
      </c>
      <c r="C257" s="6"/>
      <c r="D257" s="8"/>
    </row>
    <row r="258" spans="3:4" ht="12.75">
      <c r="C258" s="6">
        <f>C242+1</f>
        <v>298</v>
      </c>
      <c r="D258" s="7" t="s">
        <v>420</v>
      </c>
    </row>
    <row r="259" spans="1:3" ht="12.75">
      <c r="A259" s="1" t="s">
        <v>71</v>
      </c>
      <c r="C259" s="6"/>
    </row>
    <row r="260" spans="1:3" ht="12.75">
      <c r="A260" s="2">
        <f>A256+1</f>
        <v>39</v>
      </c>
      <c r="B260" s="1" t="s">
        <v>224</v>
      </c>
      <c r="C260" s="6"/>
    </row>
    <row r="261" spans="1:3" ht="12.75">
      <c r="A261" s="3" t="s">
        <v>72</v>
      </c>
      <c r="B261" s="5"/>
      <c r="C261" s="8"/>
    </row>
    <row r="262" spans="2:3" ht="12.75">
      <c r="B262" s="6">
        <f>B254+1</f>
        <v>148</v>
      </c>
      <c r="C262" s="3" t="s">
        <v>226</v>
      </c>
    </row>
    <row r="263" spans="1:2" ht="12.75">
      <c r="A263" s="1"/>
      <c r="B263" s="6"/>
    </row>
    <row r="264" spans="1:2" ht="12.75">
      <c r="A264" s="2">
        <f>A260+1</f>
        <v>40</v>
      </c>
      <c r="B264" s="3" t="s">
        <v>225</v>
      </c>
    </row>
    <row r="265" ht="12.75">
      <c r="A265" s="3" t="s">
        <v>73</v>
      </c>
    </row>
    <row r="267" spans="1:6" ht="12.75">
      <c r="A267" s="11"/>
      <c r="B267" s="11"/>
      <c r="C267" s="11"/>
      <c r="D267" s="11"/>
      <c r="E267" s="11"/>
      <c r="F267" s="11"/>
    </row>
    <row r="268" s="12" customFormat="1" ht="12.75"/>
    <row r="269" spans="2:4" ht="12.75">
      <c r="B269" s="1" t="s">
        <v>227</v>
      </c>
      <c r="D269" s="3" t="s">
        <v>423</v>
      </c>
    </row>
    <row r="270" spans="1:4" ht="12.75">
      <c r="A270" s="1"/>
      <c r="B270" s="2" t="str">
        <f>CONCATENATE("L-",B262)</f>
        <v>L-148</v>
      </c>
      <c r="C270" t="s">
        <v>425</v>
      </c>
      <c r="D270" s="2" t="str">
        <f>CONCATENATE("L-",C242)</f>
        <v>L-297</v>
      </c>
    </row>
    <row r="271" spans="1:5" ht="12.75">
      <c r="A271" s="2" t="str">
        <f>CONCATENATE("L-",A236)</f>
        <v>L-33</v>
      </c>
      <c r="B271" s="7">
        <f>B225+1</f>
        <v>241</v>
      </c>
      <c r="C271" s="5"/>
      <c r="D271" s="8">
        <f>D221+1</f>
        <v>345</v>
      </c>
      <c r="E271" s="7" t="s">
        <v>500</v>
      </c>
    </row>
    <row r="272" spans="1:5" ht="12.75">
      <c r="A272" s="3">
        <f>B262+1</f>
        <v>149</v>
      </c>
      <c r="B272" t="s">
        <v>228</v>
      </c>
      <c r="C272" s="6">
        <f>C258+1</f>
        <v>299</v>
      </c>
      <c r="D272" s="7" t="s">
        <v>424</v>
      </c>
      <c r="E272" s="2"/>
    </row>
    <row r="273" spans="1:5" ht="12.75">
      <c r="A273" s="2" t="str">
        <f>CONCATENATE("L-",A240," 09 - K Mansaray [High]")</f>
        <v>L-34 09 - K Mansaray [High]</v>
      </c>
      <c r="B273" s="1" t="s">
        <v>234</v>
      </c>
      <c r="C273" s="6"/>
      <c r="E273" s="6"/>
    </row>
    <row r="274" spans="1:5" ht="12.75">
      <c r="A274" s="1"/>
      <c r="B274" s="2" t="str">
        <f>CONCATENATE("L-",B254)</f>
        <v>L-147</v>
      </c>
      <c r="C274" s="7" t="s">
        <v>233</v>
      </c>
      <c r="E274" s="6"/>
    </row>
    <row r="275" spans="1:6" ht="12.75">
      <c r="A275" s="2" t="str">
        <f>CONCATENATE("L-",A244)</f>
        <v>L-35</v>
      </c>
      <c r="B275" s="7">
        <f>B271+1</f>
        <v>242</v>
      </c>
      <c r="E275" s="6"/>
      <c r="F275" s="1" t="s">
        <v>537</v>
      </c>
    </row>
    <row r="276" spans="1:6" ht="12.75">
      <c r="A276" s="1">
        <f>A272+1</f>
        <v>150</v>
      </c>
      <c r="B276" s="9"/>
      <c r="E276" s="6">
        <f>E218+1</f>
        <v>383</v>
      </c>
      <c r="F276" s="10" t="s">
        <v>9</v>
      </c>
    </row>
    <row r="277" spans="1:5" ht="12.75">
      <c r="A277" s="2" t="str">
        <f>CONCATENATE("L-",A248)</f>
        <v>L-36</v>
      </c>
      <c r="B277" s="1" t="s">
        <v>232</v>
      </c>
      <c r="D277" s="3" t="s">
        <v>422</v>
      </c>
      <c r="E277" s="6"/>
    </row>
    <row r="278" spans="1:5" ht="12.75">
      <c r="A278" s="1"/>
      <c r="B278" s="2" t="str">
        <f>CONCATENATE("L-",B246)</f>
        <v>L-146</v>
      </c>
      <c r="C278" t="s">
        <v>426</v>
      </c>
      <c r="D278" s="2" t="str">
        <f>CONCATENATE("L-",C258)</f>
        <v>L-298</v>
      </c>
      <c r="E278" s="6"/>
    </row>
    <row r="279" spans="1:5" ht="12.75">
      <c r="A279" s="2" t="str">
        <f>CONCATENATE("L-",A252)</f>
        <v>L-37</v>
      </c>
      <c r="B279" s="7">
        <f>B275+1</f>
        <v>243</v>
      </c>
      <c r="C279" s="5"/>
      <c r="D279" s="8">
        <f>D271+1</f>
        <v>346</v>
      </c>
      <c r="E279" s="3" t="s">
        <v>499</v>
      </c>
    </row>
    <row r="280" spans="1:4" ht="12.75">
      <c r="A280" s="3">
        <f>A276+1</f>
        <v>151</v>
      </c>
      <c r="B280" t="s">
        <v>229</v>
      </c>
      <c r="C280" s="6">
        <f>C272+1</f>
        <v>300</v>
      </c>
      <c r="D280" s="1" t="s">
        <v>428</v>
      </c>
    </row>
    <row r="281" spans="1:3" ht="12.75">
      <c r="A281" s="2" t="str">
        <f>CONCATENATE("L-",A256,"  12 - B Yorozu [Mt.R]")</f>
        <v>L-38  12 - B Yorozu [Mt.R]</v>
      </c>
      <c r="B281" s="1" t="s">
        <v>231</v>
      </c>
      <c r="C281" s="6"/>
    </row>
    <row r="282" spans="1:3" ht="12.75">
      <c r="A282" s="1"/>
      <c r="B282" s="2" t="str">
        <f>CONCATENATE("L-",B238)</f>
        <v>L-145</v>
      </c>
      <c r="C282" s="1" t="s">
        <v>427</v>
      </c>
    </row>
    <row r="283" spans="1:2" ht="12.75">
      <c r="A283" s="2" t="str">
        <f>CONCATENATE("L-",A260,"  10 - E Bredberg [Mt.R]")</f>
        <v>L-39  10 - E Bredberg [Mt.R]</v>
      </c>
      <c r="B283" s="7">
        <f>B279+1</f>
        <v>244</v>
      </c>
    </row>
    <row r="284" spans="1:7" ht="12.75">
      <c r="A284" s="3">
        <f>A280+1</f>
        <v>152</v>
      </c>
      <c r="B284" t="s">
        <v>230</v>
      </c>
      <c r="E284" s="1" t="s">
        <v>423</v>
      </c>
      <c r="F284" s="9"/>
      <c r="G284" s="9"/>
    </row>
    <row r="285" spans="1:7" ht="12.75">
      <c r="A285" s="2" t="str">
        <f>CONCATENATE("L-",A264)</f>
        <v>L-40</v>
      </c>
      <c r="E285" s="2" t="str">
        <f>CONCATENATE("L-",D271)</f>
        <v>L-345</v>
      </c>
      <c r="F285" s="9"/>
      <c r="G285" s="9"/>
    </row>
    <row r="286" spans="4:7" ht="12.75">
      <c r="D286" s="9"/>
      <c r="E286" s="6">
        <f>E228+1</f>
        <v>369</v>
      </c>
      <c r="F286" s="1" t="s">
        <v>538</v>
      </c>
      <c r="G286" s="9"/>
    </row>
    <row r="287" spans="4:6" ht="12.75">
      <c r="D287" s="9"/>
      <c r="E287" s="3" t="s">
        <v>231</v>
      </c>
      <c r="F287" s="10" t="s">
        <v>529</v>
      </c>
    </row>
    <row r="288" ht="12.75">
      <c r="E288" s="9" t="str">
        <f>CONCATENATE("L-",D279)</f>
        <v>L-346</v>
      </c>
    </row>
    <row r="290" spans="1:6" ht="12.75">
      <c r="A290" s="15" t="s">
        <v>18</v>
      </c>
      <c r="B290" s="13"/>
      <c r="C290" s="13"/>
      <c r="D290" s="13"/>
      <c r="E290" s="13"/>
      <c r="F290" s="13"/>
    </row>
    <row r="291" ht="12.75">
      <c r="A291" s="1" t="s">
        <v>74</v>
      </c>
    </row>
    <row r="292" spans="1:2" ht="12.75">
      <c r="A292" s="2">
        <f>A264+1</f>
        <v>41</v>
      </c>
      <c r="B292" s="4" t="s">
        <v>235</v>
      </c>
    </row>
    <row r="293" spans="1:2" ht="12.75">
      <c r="A293" s="3"/>
      <c r="B293" s="5"/>
    </row>
    <row r="294" spans="2:3" ht="12.75">
      <c r="B294" s="6">
        <f>B262+1+4</f>
        <v>153</v>
      </c>
      <c r="C294" s="4" t="s">
        <v>237</v>
      </c>
    </row>
    <row r="295" spans="1:3" ht="12.75">
      <c r="A295" s="1" t="s">
        <v>75</v>
      </c>
      <c r="B295" s="6"/>
      <c r="C295" s="5"/>
    </row>
    <row r="296" spans="1:3" ht="12.75">
      <c r="A296" s="2">
        <f>A292+1</f>
        <v>42</v>
      </c>
      <c r="B296" s="7" t="s">
        <v>236</v>
      </c>
      <c r="C296" s="8"/>
    </row>
    <row r="297" spans="1:3" ht="12.75">
      <c r="A297" s="3" t="s">
        <v>76</v>
      </c>
      <c r="C297" s="6"/>
    </row>
    <row r="298" spans="3:4" ht="12.75">
      <c r="C298" s="6">
        <f>C280+1</f>
        <v>301</v>
      </c>
      <c r="D298" s="4" t="s">
        <v>429</v>
      </c>
    </row>
    <row r="299" spans="1:4" ht="12.75">
      <c r="A299" s="1" t="s">
        <v>77</v>
      </c>
      <c r="C299" s="6"/>
      <c r="D299" s="5"/>
    </row>
    <row r="300" spans="1:4" ht="12.75">
      <c r="A300" s="2">
        <f>A296+1</f>
        <v>43</v>
      </c>
      <c r="B300" s="1" t="s">
        <v>238</v>
      </c>
      <c r="C300" s="6"/>
      <c r="D300" s="8"/>
    </row>
    <row r="301" spans="1:4" ht="12.75">
      <c r="A301" s="3"/>
      <c r="B301" s="5"/>
      <c r="C301" s="8"/>
      <c r="D301" s="8"/>
    </row>
    <row r="302" spans="2:4" ht="12.75">
      <c r="B302" s="6">
        <f>B294+1</f>
        <v>154</v>
      </c>
      <c r="C302" s="1" t="s">
        <v>239</v>
      </c>
      <c r="D302" s="8"/>
    </row>
    <row r="303" spans="1:4" ht="12.75">
      <c r="A303" s="1" t="s">
        <v>78</v>
      </c>
      <c r="B303" s="6"/>
      <c r="D303" s="6"/>
    </row>
    <row r="304" spans="1:4" ht="12.75">
      <c r="A304" s="2">
        <f>A300+1</f>
        <v>44</v>
      </c>
      <c r="B304" s="3" t="s">
        <v>240</v>
      </c>
      <c r="D304" s="6"/>
    </row>
    <row r="305" spans="1:4" ht="12.75">
      <c r="A305" s="3" t="s">
        <v>79</v>
      </c>
      <c r="D305" s="6"/>
    </row>
    <row r="306" spans="4:5" ht="12.75">
      <c r="D306" s="6">
        <f>D250+1</f>
        <v>398</v>
      </c>
      <c r="E306" s="4" t="s">
        <v>539</v>
      </c>
    </row>
    <row r="307" spans="1:5" ht="12.75">
      <c r="A307" s="1" t="s">
        <v>80</v>
      </c>
      <c r="D307" s="6"/>
      <c r="E307" s="10" t="s">
        <v>3</v>
      </c>
    </row>
    <row r="308" spans="1:4" ht="12.75">
      <c r="A308" s="2">
        <f>A304+1</f>
        <v>45</v>
      </c>
      <c r="B308" s="1" t="s">
        <v>241</v>
      </c>
      <c r="D308" s="6"/>
    </row>
    <row r="309" spans="1:4" ht="12.75">
      <c r="A309" s="3"/>
      <c r="B309" s="5"/>
      <c r="D309" s="6"/>
    </row>
    <row r="310" spans="2:4" ht="12.75">
      <c r="B310" s="6">
        <f>B302+1</f>
        <v>155</v>
      </c>
      <c r="C310" s="1" t="s">
        <v>242</v>
      </c>
      <c r="D310" s="6"/>
    </row>
    <row r="311" spans="1:4" ht="12.75">
      <c r="A311" s="1"/>
      <c r="B311" s="6"/>
      <c r="C311" s="5"/>
      <c r="D311" s="8"/>
    </row>
    <row r="312" spans="1:4" ht="12.75">
      <c r="A312" s="2">
        <f>A308+1</f>
        <v>46</v>
      </c>
      <c r="B312" s="3" t="s">
        <v>243</v>
      </c>
      <c r="C312" s="8"/>
      <c r="D312" s="8"/>
    </row>
    <row r="313" spans="1:4" ht="12.75">
      <c r="A313" s="3" t="s">
        <v>81</v>
      </c>
      <c r="C313" s="6"/>
      <c r="D313" s="8"/>
    </row>
    <row r="314" spans="3:4" ht="12.75">
      <c r="C314" s="6">
        <f>C298+1</f>
        <v>302</v>
      </c>
      <c r="D314" s="7" t="s">
        <v>430</v>
      </c>
    </row>
    <row r="315" spans="1:3" ht="12.75">
      <c r="A315" s="1" t="s">
        <v>82</v>
      </c>
      <c r="C315" s="6"/>
    </row>
    <row r="316" spans="1:3" ht="12.75">
      <c r="A316" s="2">
        <f>A312+1</f>
        <v>47</v>
      </c>
      <c r="B316" s="1" t="s">
        <v>244</v>
      </c>
      <c r="C316" s="6"/>
    </row>
    <row r="317" spans="1:3" ht="12.75">
      <c r="A317" s="3"/>
      <c r="B317" s="5"/>
      <c r="C317" s="8"/>
    </row>
    <row r="318" spans="2:3" ht="12.75">
      <c r="B318" s="6">
        <f>B310+1</f>
        <v>156</v>
      </c>
      <c r="C318" s="7" t="s">
        <v>246</v>
      </c>
    </row>
    <row r="319" spans="1:2" ht="12.75">
      <c r="A319" s="1"/>
      <c r="B319" s="6"/>
    </row>
    <row r="320" spans="1:2" ht="12.75">
      <c r="A320" s="2">
        <f>A316+1</f>
        <v>48</v>
      </c>
      <c r="B320" s="3" t="s">
        <v>245</v>
      </c>
    </row>
    <row r="321" ht="12.75">
      <c r="A321" s="3" t="s">
        <v>83</v>
      </c>
    </row>
    <row r="323" spans="1:6" ht="12.75">
      <c r="A323" s="11"/>
      <c r="B323" s="11"/>
      <c r="C323" s="11"/>
      <c r="D323" s="11"/>
      <c r="E323" s="11"/>
      <c r="F323" s="11"/>
    </row>
    <row r="324" s="12" customFormat="1" ht="12.75"/>
    <row r="325" spans="2:4" ht="12.75">
      <c r="B325" s="1" t="s">
        <v>247</v>
      </c>
      <c r="D325" s="1" t="s">
        <v>431</v>
      </c>
    </row>
    <row r="326" spans="1:4" ht="12.75">
      <c r="A326" s="1"/>
      <c r="B326" s="2" t="str">
        <f>CONCATENATE("L-",B318)</f>
        <v>L-156</v>
      </c>
      <c r="C326" t="s">
        <v>433</v>
      </c>
      <c r="D326" s="2" t="str">
        <f>CONCATENATE("L-",C298)</f>
        <v>L-301</v>
      </c>
    </row>
    <row r="327" spans="1:5" ht="12.75">
      <c r="A327" s="2" t="str">
        <f>CONCATENATE("L-",A292)</f>
        <v>L-41</v>
      </c>
      <c r="B327" s="7">
        <f>B283+1</f>
        <v>245</v>
      </c>
      <c r="C327" s="5"/>
      <c r="D327" s="7">
        <f>D279+1</f>
        <v>347</v>
      </c>
      <c r="E327" s="1" t="s">
        <v>501</v>
      </c>
    </row>
    <row r="328" spans="1:5" ht="12.75">
      <c r="A328" s="3">
        <f>B318+1</f>
        <v>157</v>
      </c>
      <c r="B328" t="s">
        <v>248</v>
      </c>
      <c r="C328" s="6">
        <f>C314+1</f>
        <v>303</v>
      </c>
      <c r="D328" t="s">
        <v>436</v>
      </c>
      <c r="E328" s="2"/>
    </row>
    <row r="329" spans="1:5" ht="12.75">
      <c r="A329" s="2" t="str">
        <f>CONCATENATE("L-",A296,"  09 - S McGlynn [Mt.R]")</f>
        <v>L-42  09 - S McGlynn [Mt.R]</v>
      </c>
      <c r="B329" s="1" t="s">
        <v>249</v>
      </c>
      <c r="C329" s="6"/>
      <c r="E329" s="6"/>
    </row>
    <row r="330" spans="1:5" ht="12.75">
      <c r="A330" s="1"/>
      <c r="B330" s="2" t="str">
        <f>CONCATENATE("L-",B310)</f>
        <v>L-155</v>
      </c>
      <c r="C330" s="7" t="s">
        <v>434</v>
      </c>
      <c r="E330" s="6"/>
    </row>
    <row r="331" spans="1:6" ht="12.75">
      <c r="A331" s="2" t="str">
        <f>CONCATENATE("L-",A300)</f>
        <v>L-43</v>
      </c>
      <c r="B331" s="7">
        <f>B327+1</f>
        <v>246</v>
      </c>
      <c r="E331" s="6"/>
      <c r="F331" s="1" t="s">
        <v>540</v>
      </c>
    </row>
    <row r="332" spans="1:6" ht="12.75">
      <c r="A332" s="1">
        <f>A328+1</f>
        <v>158</v>
      </c>
      <c r="B332" s="9" t="s">
        <v>250</v>
      </c>
      <c r="E332" s="6">
        <f>E276+1</f>
        <v>384</v>
      </c>
      <c r="F332" s="10" t="s">
        <v>9</v>
      </c>
    </row>
    <row r="333" spans="1:5" ht="12.75">
      <c r="A333" s="2" t="str">
        <f>CONCATENATE("L-",A304,"  10 - J Huynh [Ren]")</f>
        <v>L-44  10 - J Huynh [Ren]</v>
      </c>
      <c r="B333" s="1" t="s">
        <v>251</v>
      </c>
      <c r="D333" s="1" t="s">
        <v>432</v>
      </c>
      <c r="E333" s="6"/>
    </row>
    <row r="334" spans="1:5" ht="12.75">
      <c r="A334" s="1"/>
      <c r="B334" s="2" t="str">
        <f>CONCATENATE("L-",B302)</f>
        <v>L-154</v>
      </c>
      <c r="C334" s="1" t="s">
        <v>251</v>
      </c>
      <c r="D334" s="2" t="str">
        <f>CONCATENATE("L-",C314)</f>
        <v>L-302</v>
      </c>
      <c r="E334" s="6"/>
    </row>
    <row r="335" spans="1:5" ht="12.75">
      <c r="A335" s="2" t="str">
        <f>CONCATENATE("L-",A308)</f>
        <v>L-45</v>
      </c>
      <c r="B335" s="7">
        <f>B331+1</f>
        <v>247</v>
      </c>
      <c r="C335" s="5"/>
      <c r="D335" s="8">
        <f>D327+1</f>
        <v>348</v>
      </c>
      <c r="E335" s="7" t="s">
        <v>541</v>
      </c>
    </row>
    <row r="336" spans="1:4" ht="12.75">
      <c r="A336" s="3">
        <f>A332+1</f>
        <v>159</v>
      </c>
      <c r="C336" s="6">
        <f>C328+1</f>
        <v>304</v>
      </c>
      <c r="D336" s="7" t="s">
        <v>435</v>
      </c>
    </row>
    <row r="337" spans="1:3" ht="12.75">
      <c r="A337" s="2" t="str">
        <f>CONCATENATE("L-",A312)</f>
        <v>L-46</v>
      </c>
      <c r="B337" s="1" t="s">
        <v>252</v>
      </c>
      <c r="C337" s="6"/>
    </row>
    <row r="338" spans="1:3" ht="12.75">
      <c r="A338" s="1"/>
      <c r="B338" s="2" t="str">
        <f>CONCATENATE("L-",B294)</f>
        <v>L-153</v>
      </c>
      <c r="C338" s="1" t="s">
        <v>252</v>
      </c>
    </row>
    <row r="339" spans="1:2" ht="12.75">
      <c r="A339" s="2" t="str">
        <f>CONCATENATE("L-",A316)</f>
        <v>L-47</v>
      </c>
      <c r="B339" s="7">
        <f>B335+1</f>
        <v>248</v>
      </c>
    </row>
    <row r="340" spans="1:7" ht="12.75">
      <c r="A340" s="3">
        <f>A336+1</f>
        <v>160</v>
      </c>
      <c r="E340" s="1" t="s">
        <v>502</v>
      </c>
      <c r="F340" s="9"/>
      <c r="G340" s="9"/>
    </row>
    <row r="341" spans="1:7" ht="12.75">
      <c r="A341" s="2" t="str">
        <f>CONCATENATE("L-",A320)</f>
        <v>L-48</v>
      </c>
      <c r="E341" s="2" t="str">
        <f>CONCATENATE("L-",D327)</f>
        <v>L-347</v>
      </c>
      <c r="F341" s="9"/>
      <c r="G341" s="9"/>
    </row>
    <row r="342" spans="4:7" ht="12.75">
      <c r="D342" s="9"/>
      <c r="E342" s="6">
        <f>E286+1</f>
        <v>370</v>
      </c>
      <c r="F342" s="1" t="s">
        <v>542</v>
      </c>
      <c r="G342" s="9"/>
    </row>
    <row r="343" spans="4:6" ht="12.75">
      <c r="D343" s="9"/>
      <c r="E343" s="3" t="s">
        <v>251</v>
      </c>
      <c r="F343" s="10" t="s">
        <v>529</v>
      </c>
    </row>
    <row r="344" ht="12.75">
      <c r="E344" s="9" t="str">
        <f>CONCATENATE("L-",D335)</f>
        <v>L-348</v>
      </c>
    </row>
    <row r="346" ht="12.75">
      <c r="B346" s="16" t="s">
        <v>0</v>
      </c>
    </row>
    <row r="347" ht="12.75">
      <c r="A347" t="s">
        <v>156</v>
      </c>
    </row>
    <row r="348" spans="1:6" ht="12.75">
      <c r="A348" s="15" t="s">
        <v>19</v>
      </c>
      <c r="B348" s="13"/>
      <c r="C348" s="13"/>
      <c r="D348" s="13"/>
      <c r="E348" s="13"/>
      <c r="F348" s="13"/>
    </row>
    <row r="349" ht="12.75">
      <c r="A349" s="1" t="s">
        <v>154</v>
      </c>
    </row>
    <row r="350" spans="1:2" ht="12.75">
      <c r="A350" s="2">
        <f>A320+1</f>
        <v>49</v>
      </c>
      <c r="B350" s="4" t="s">
        <v>253</v>
      </c>
    </row>
    <row r="351" spans="1:2" ht="12.75">
      <c r="A351" s="3"/>
      <c r="B351" s="5"/>
    </row>
    <row r="352" spans="2:3" ht="12.75">
      <c r="B352" s="6">
        <f>B318+1+4</f>
        <v>161</v>
      </c>
      <c r="C352" s="4" t="s">
        <v>254</v>
      </c>
    </row>
    <row r="353" spans="1:3" ht="12.75">
      <c r="A353" s="1" t="s">
        <v>84</v>
      </c>
      <c r="B353" s="6"/>
      <c r="C353" s="5"/>
    </row>
    <row r="354" spans="1:3" ht="12.75">
      <c r="A354" s="2">
        <f>A350+1</f>
        <v>50</v>
      </c>
      <c r="B354" s="3" t="s">
        <v>255</v>
      </c>
      <c r="C354" s="8"/>
    </row>
    <row r="355" spans="1:3" ht="12.75">
      <c r="A355" s="3" t="s">
        <v>85</v>
      </c>
      <c r="C355" s="6"/>
    </row>
    <row r="356" spans="3:4" ht="12.75">
      <c r="C356" s="6">
        <f>C336+1</f>
        <v>305</v>
      </c>
      <c r="D356" s="4" t="s">
        <v>437</v>
      </c>
    </row>
    <row r="357" spans="1:4" ht="12.75">
      <c r="A357" s="1" t="s">
        <v>86</v>
      </c>
      <c r="C357" s="6"/>
      <c r="D357" s="5"/>
    </row>
    <row r="358" spans="1:4" ht="12.75">
      <c r="A358" s="2">
        <f>A354+1</f>
        <v>51</v>
      </c>
      <c r="B358" s="4" t="s">
        <v>256</v>
      </c>
      <c r="C358" s="6"/>
      <c r="D358" s="8"/>
    </row>
    <row r="359" spans="1:4" ht="12.75">
      <c r="A359" s="3"/>
      <c r="B359" s="5"/>
      <c r="C359" s="8"/>
      <c r="D359" s="8"/>
    </row>
    <row r="360" spans="2:4" ht="12.75">
      <c r="B360" s="6">
        <f>B352+1</f>
        <v>162</v>
      </c>
      <c r="C360" s="4" t="s">
        <v>257</v>
      </c>
      <c r="D360" s="8"/>
    </row>
    <row r="361" spans="1:4" ht="12.75">
      <c r="A361" s="1"/>
      <c r="B361" s="6"/>
      <c r="D361" s="6"/>
    </row>
    <row r="362" spans="1:4" ht="12.75">
      <c r="A362" s="2">
        <f>A358+1</f>
        <v>52</v>
      </c>
      <c r="B362" s="3" t="s">
        <v>258</v>
      </c>
      <c r="D362" s="6"/>
    </row>
    <row r="363" spans="1:4" ht="12.75">
      <c r="A363" s="3" t="s">
        <v>87</v>
      </c>
      <c r="D363" s="6"/>
    </row>
    <row r="364" spans="4:5" ht="12.75">
      <c r="D364" s="6">
        <f>D306+1</f>
        <v>399</v>
      </c>
      <c r="E364" s="4" t="s">
        <v>543</v>
      </c>
    </row>
    <row r="365" spans="1:5" ht="12.75">
      <c r="A365" s="1" t="s">
        <v>88</v>
      </c>
      <c r="D365" s="6"/>
      <c r="E365" s="10" t="s">
        <v>3</v>
      </c>
    </row>
    <row r="366" spans="1:4" ht="12.75">
      <c r="A366" s="2">
        <f>A362+1</f>
        <v>53</v>
      </c>
      <c r="B366" s="1" t="s">
        <v>259</v>
      </c>
      <c r="D366" s="6"/>
    </row>
    <row r="367" spans="1:4" ht="12.75">
      <c r="A367" s="3"/>
      <c r="B367" s="5"/>
      <c r="D367" s="6"/>
    </row>
    <row r="368" spans="2:4" ht="12.75">
      <c r="B368" s="6">
        <f>B360+1</f>
        <v>163</v>
      </c>
      <c r="C368" s="1" t="s">
        <v>260</v>
      </c>
      <c r="D368" s="6"/>
    </row>
    <row r="369" spans="1:4" ht="12.75">
      <c r="A369" s="1"/>
      <c r="B369" s="6"/>
      <c r="C369" s="5"/>
      <c r="D369" s="8"/>
    </row>
    <row r="370" spans="1:4" ht="12.75">
      <c r="A370" s="2">
        <f>A366+1</f>
        <v>54</v>
      </c>
      <c r="B370" s="3" t="s">
        <v>261</v>
      </c>
      <c r="C370" s="8"/>
      <c r="D370" s="8"/>
    </row>
    <row r="371" spans="1:4" ht="12.75">
      <c r="A371" s="3" t="s">
        <v>89</v>
      </c>
      <c r="C371" s="6"/>
      <c r="D371" s="8"/>
    </row>
    <row r="372" spans="3:4" ht="12.75">
      <c r="C372" s="6">
        <f>C356+1</f>
        <v>306</v>
      </c>
      <c r="D372" s="3" t="s">
        <v>438</v>
      </c>
    </row>
    <row r="373" spans="1:3" ht="12.75">
      <c r="A373" s="1"/>
      <c r="C373" s="6"/>
    </row>
    <row r="374" spans="1:3" ht="12.75">
      <c r="A374" s="2">
        <f>A370+1</f>
        <v>55</v>
      </c>
      <c r="B374" s="3" t="s">
        <v>262</v>
      </c>
      <c r="C374" s="6"/>
    </row>
    <row r="375" spans="1:3" ht="12.75">
      <c r="A375" s="3" t="s">
        <v>91</v>
      </c>
      <c r="B375" s="5"/>
      <c r="C375" s="8"/>
    </row>
    <row r="376" spans="2:3" ht="12.75">
      <c r="B376" s="6">
        <f>B368+1</f>
        <v>164</v>
      </c>
      <c r="C376" s="3" t="s">
        <v>264</v>
      </c>
    </row>
    <row r="377" spans="1:2" ht="12.75">
      <c r="A377" s="1"/>
      <c r="B377" s="6"/>
    </row>
    <row r="378" spans="1:2" ht="12.75">
      <c r="A378" s="2">
        <f>A374+1</f>
        <v>56</v>
      </c>
      <c r="B378" s="3" t="s">
        <v>263</v>
      </c>
    </row>
    <row r="379" ht="12.75">
      <c r="A379" s="3" t="s">
        <v>92</v>
      </c>
    </row>
    <row r="381" spans="1:6" ht="12.75">
      <c r="A381" s="11"/>
      <c r="B381" s="11"/>
      <c r="C381" s="11"/>
      <c r="D381" s="11"/>
      <c r="E381" s="11"/>
      <c r="F381" s="11"/>
    </row>
    <row r="382" s="12" customFormat="1" ht="12.75"/>
    <row r="383" spans="2:4" ht="12.75">
      <c r="B383" s="1" t="s">
        <v>266</v>
      </c>
      <c r="D383" s="4" t="s">
        <v>443</v>
      </c>
    </row>
    <row r="384" spans="1:4" ht="12.75">
      <c r="A384" s="1"/>
      <c r="B384" s="2" t="str">
        <f>CONCATENATE("L-",B376)</f>
        <v>L-164</v>
      </c>
      <c r="C384" s="1" t="s">
        <v>440</v>
      </c>
      <c r="D384" s="2" t="str">
        <f>CONCATENATE("L-",C356)</f>
        <v>L-305</v>
      </c>
    </row>
    <row r="385" spans="1:5" ht="12.75">
      <c r="A385" s="2" t="str">
        <f>CONCATENATE("L-",A350)</f>
        <v>L-49</v>
      </c>
      <c r="B385" s="7">
        <f>B339+1</f>
        <v>249</v>
      </c>
      <c r="C385" s="5"/>
      <c r="D385" s="8">
        <f>D335+1</f>
        <v>349</v>
      </c>
      <c r="E385" s="1" t="s">
        <v>503</v>
      </c>
    </row>
    <row r="386" spans="1:5" ht="12.75">
      <c r="A386" s="3">
        <f>B376+1</f>
        <v>165</v>
      </c>
      <c r="B386" t="s">
        <v>272</v>
      </c>
      <c r="C386" s="6">
        <f>C372+1</f>
        <v>307</v>
      </c>
      <c r="D386" s="1" t="s">
        <v>441</v>
      </c>
      <c r="E386" s="2"/>
    </row>
    <row r="387" spans="1:5" ht="12.75">
      <c r="A387" s="2" t="str">
        <f>CONCATENATE("L-",A354,"  09 - S Munoz [Mt.R]")</f>
        <v>L-50  09 - S Munoz [Mt.R]</v>
      </c>
      <c r="B387" s="1" t="s">
        <v>265</v>
      </c>
      <c r="C387" s="6"/>
      <c r="E387" s="6"/>
    </row>
    <row r="388" spans="1:5" ht="12.75">
      <c r="A388" s="1"/>
      <c r="B388" s="2" t="str">
        <f>CONCATENATE("L-",B368)</f>
        <v>L-163</v>
      </c>
      <c r="C388" s="7" t="s">
        <v>271</v>
      </c>
      <c r="E388" s="6"/>
    </row>
    <row r="389" spans="1:6" ht="12.75">
      <c r="A389" s="2" t="str">
        <f>CONCATENATE("L-",A358)</f>
        <v>L-51</v>
      </c>
      <c r="B389" s="7">
        <f>B385+1</f>
        <v>250</v>
      </c>
      <c r="E389" s="6"/>
      <c r="F389" s="1" t="s">
        <v>544</v>
      </c>
    </row>
    <row r="390" spans="1:6" ht="12.75">
      <c r="A390" s="1">
        <f>A386+1</f>
        <v>166</v>
      </c>
      <c r="B390" s="9"/>
      <c r="E390" s="6">
        <f>E332+1</f>
        <v>385</v>
      </c>
      <c r="F390" s="10" t="s">
        <v>9</v>
      </c>
    </row>
    <row r="391" spans="1:5" ht="12.75">
      <c r="A391" s="2" t="str">
        <f>CONCATENATE("L-",A362)</f>
        <v>L-52</v>
      </c>
      <c r="B391" s="1" t="s">
        <v>267</v>
      </c>
      <c r="D391" s="1" t="s">
        <v>442</v>
      </c>
      <c r="E391" s="6"/>
    </row>
    <row r="392" spans="1:5" ht="12.75">
      <c r="A392" s="1"/>
      <c r="B392" s="2" t="str">
        <f>CONCATENATE("L-",B360)</f>
        <v>L-162</v>
      </c>
      <c r="C392" s="1" t="s">
        <v>270</v>
      </c>
      <c r="D392" s="2" t="str">
        <f>CONCATENATE("L-",C372)</f>
        <v>L-306</v>
      </c>
      <c r="E392" s="6"/>
    </row>
    <row r="393" spans="1:5" ht="12.75">
      <c r="A393" s="2" t="str">
        <f>CONCATENATE("L-",A366)</f>
        <v>L-53</v>
      </c>
      <c r="B393" s="7">
        <f>B389+1</f>
        <v>251</v>
      </c>
      <c r="C393" s="5"/>
      <c r="D393" s="8">
        <f>D385+1</f>
        <v>350</v>
      </c>
      <c r="E393" s="7" t="s">
        <v>504</v>
      </c>
    </row>
    <row r="394" spans="1:4" ht="12.75">
      <c r="A394" s="3">
        <f>A390+1</f>
        <v>167</v>
      </c>
      <c r="C394" s="6">
        <f>C386+1</f>
        <v>308</v>
      </c>
      <c r="D394" s="1" t="s">
        <v>439</v>
      </c>
    </row>
    <row r="395" spans="1:3" ht="12.75">
      <c r="A395" s="2" t="str">
        <f>CONCATENATE("L-",A370)</f>
        <v>L-54</v>
      </c>
      <c r="B395" s="1" t="s">
        <v>268</v>
      </c>
      <c r="C395" s="6"/>
    </row>
    <row r="396" spans="1:3" ht="12.75">
      <c r="A396" s="1"/>
      <c r="B396" s="2" t="str">
        <f>CONCATENATE("L-",B352)</f>
        <v>L-161</v>
      </c>
      <c r="C396" s="1" t="s">
        <v>269</v>
      </c>
    </row>
    <row r="397" spans="1:2" ht="12.75">
      <c r="A397" s="2" t="str">
        <f>CONCATENATE("L-",A374)</f>
        <v>L-55</v>
      </c>
      <c r="B397" s="7">
        <f>B393+1</f>
        <v>252</v>
      </c>
    </row>
    <row r="398" spans="1:7" ht="12.75">
      <c r="A398" s="3">
        <f>A394+1</f>
        <v>168</v>
      </c>
      <c r="E398" s="1" t="s">
        <v>443</v>
      </c>
      <c r="F398" s="9"/>
      <c r="G398" s="9"/>
    </row>
    <row r="399" spans="1:7" ht="12.75">
      <c r="A399" s="2" t="str">
        <f>CONCATENATE("L-",A378)</f>
        <v>L-56</v>
      </c>
      <c r="E399" s="2" t="str">
        <f>CONCATENATE("L-",D385)</f>
        <v>L-349</v>
      </c>
      <c r="F399" s="9"/>
      <c r="G399" s="9"/>
    </row>
    <row r="400" spans="4:7" ht="12.75">
      <c r="D400" s="9"/>
      <c r="E400" s="6">
        <f>E342+1</f>
        <v>371</v>
      </c>
      <c r="F400" s="1" t="s">
        <v>545</v>
      </c>
      <c r="G400" s="9"/>
    </row>
    <row r="401" spans="4:6" ht="12.75">
      <c r="D401" s="9"/>
      <c r="E401" s="3" t="s">
        <v>267</v>
      </c>
      <c r="F401" s="10" t="s">
        <v>529</v>
      </c>
    </row>
    <row r="402" ht="12.75">
      <c r="E402" s="9" t="str">
        <f>CONCATENATE("L-",D393)</f>
        <v>L-350</v>
      </c>
    </row>
    <row r="404" spans="1:6" ht="12.75">
      <c r="A404" s="15" t="s">
        <v>20</v>
      </c>
      <c r="B404" s="13"/>
      <c r="C404" s="13"/>
      <c r="D404" s="13"/>
      <c r="E404" s="13"/>
      <c r="F404" s="13"/>
    </row>
    <row r="405" ht="12.75">
      <c r="A405" s="1" t="s">
        <v>93</v>
      </c>
    </row>
    <row r="406" spans="1:2" ht="12.75">
      <c r="A406" s="2">
        <f>A378+1</f>
        <v>57</v>
      </c>
      <c r="B406" s="1" t="s">
        <v>273</v>
      </c>
    </row>
    <row r="407" spans="1:2" ht="12.75">
      <c r="A407" s="3"/>
      <c r="B407" s="5"/>
    </row>
    <row r="408" spans="2:3" ht="12.75">
      <c r="B408" s="6">
        <f>B376+1+4</f>
        <v>169</v>
      </c>
      <c r="C408" s="1" t="s">
        <v>274</v>
      </c>
    </row>
    <row r="409" spans="1:3" ht="12.75">
      <c r="A409" s="1" t="s">
        <v>94</v>
      </c>
      <c r="B409" s="6"/>
      <c r="C409" s="5"/>
    </row>
    <row r="410" spans="1:3" ht="12.75">
      <c r="A410" s="2">
        <f>A406+1</f>
        <v>58</v>
      </c>
      <c r="B410" s="3" t="s">
        <v>275</v>
      </c>
      <c r="C410" s="8"/>
    </row>
    <row r="411" spans="1:3" ht="12.75">
      <c r="A411" s="3" t="s">
        <v>95</v>
      </c>
      <c r="C411" s="6"/>
    </row>
    <row r="412" spans="3:4" ht="12.75">
      <c r="C412" s="6">
        <f>C394+1</f>
        <v>309</v>
      </c>
      <c r="D412" s="1" t="s">
        <v>444</v>
      </c>
    </row>
    <row r="413" spans="1:4" ht="12.75">
      <c r="A413" s="1" t="s">
        <v>96</v>
      </c>
      <c r="C413" s="6"/>
      <c r="D413" s="5"/>
    </row>
    <row r="414" spans="1:4" ht="12.75">
      <c r="A414" s="2">
        <f>A410+1</f>
        <v>59</v>
      </c>
      <c r="B414" s="1" t="s">
        <v>276</v>
      </c>
      <c r="C414" s="6"/>
      <c r="D414" s="8"/>
    </row>
    <row r="415" spans="1:4" ht="12.75">
      <c r="A415" s="3" t="s">
        <v>97</v>
      </c>
      <c r="B415" s="5"/>
      <c r="C415" s="8"/>
      <c r="D415" s="8"/>
    </row>
    <row r="416" spans="2:4" ht="12.75">
      <c r="B416" s="6">
        <f>B408+1</f>
        <v>170</v>
      </c>
      <c r="C416" s="3" t="s">
        <v>278</v>
      </c>
      <c r="D416" s="8"/>
    </row>
    <row r="417" spans="1:4" ht="12.75">
      <c r="A417" s="1"/>
      <c r="B417" s="6"/>
      <c r="D417" s="6"/>
    </row>
    <row r="418" spans="1:4" ht="12.75">
      <c r="A418" s="2">
        <f>A414+1</f>
        <v>60</v>
      </c>
      <c r="B418" s="3" t="s">
        <v>277</v>
      </c>
      <c r="D418" s="6"/>
    </row>
    <row r="419" spans="1:4" ht="12.75">
      <c r="A419" s="3" t="s">
        <v>98</v>
      </c>
      <c r="D419" s="6"/>
    </row>
    <row r="420" spans="4:5" ht="12.75">
      <c r="D420" s="6">
        <f>D364+1</f>
        <v>400</v>
      </c>
      <c r="E420" s="1" t="s">
        <v>546</v>
      </c>
    </row>
    <row r="421" spans="1:5" ht="12.75">
      <c r="A421" s="1" t="s">
        <v>99</v>
      </c>
      <c r="D421" s="6"/>
      <c r="E421" s="10" t="s">
        <v>3</v>
      </c>
    </row>
    <row r="422" spans="1:4" ht="12.75">
      <c r="A422" s="2">
        <f>A418+1</f>
        <v>61</v>
      </c>
      <c r="B422" s="1" t="s">
        <v>279</v>
      </c>
      <c r="D422" s="6"/>
    </row>
    <row r="423" spans="1:4" ht="12.75">
      <c r="A423" s="3"/>
      <c r="B423" s="5"/>
      <c r="D423" s="6"/>
    </row>
    <row r="424" spans="2:4" ht="12.75">
      <c r="B424" s="6">
        <f>B416+1</f>
        <v>171</v>
      </c>
      <c r="C424" s="1" t="s">
        <v>280</v>
      </c>
      <c r="D424" s="6"/>
    </row>
    <row r="425" spans="1:4" ht="12.75">
      <c r="A425" s="1" t="s">
        <v>100</v>
      </c>
      <c r="B425" s="6"/>
      <c r="C425" s="5"/>
      <c r="D425" s="8"/>
    </row>
    <row r="426" spans="1:4" ht="12.75">
      <c r="A426" s="2">
        <f>A422+1</f>
        <v>62</v>
      </c>
      <c r="B426" s="1" t="s">
        <v>281</v>
      </c>
      <c r="C426" s="8"/>
      <c r="D426" s="8"/>
    </row>
    <row r="427" spans="1:4" ht="12.75">
      <c r="A427" s="3" t="s">
        <v>101</v>
      </c>
      <c r="C427" s="6"/>
      <c r="D427" s="8"/>
    </row>
    <row r="428" spans="3:4" ht="12.75">
      <c r="C428" s="6">
        <f>C412+1</f>
        <v>310</v>
      </c>
      <c r="D428" s="1" t="s">
        <v>445</v>
      </c>
    </row>
    <row r="429" spans="1:3" ht="12.75">
      <c r="A429" s="1" t="s">
        <v>155</v>
      </c>
      <c r="C429" s="6"/>
    </row>
    <row r="430" spans="1:3" ht="12.75">
      <c r="A430" s="2">
        <f>A426+1</f>
        <v>63</v>
      </c>
      <c r="B430" s="3" t="s">
        <v>282</v>
      </c>
      <c r="C430" s="6"/>
    </row>
    <row r="431" spans="1:3" ht="12.75">
      <c r="A431" s="3" t="s">
        <v>102</v>
      </c>
      <c r="B431" s="5"/>
      <c r="C431" s="8"/>
    </row>
    <row r="432" spans="2:3" ht="12.75">
      <c r="B432" s="6">
        <f>B424+1</f>
        <v>172</v>
      </c>
      <c r="C432" s="3" t="s">
        <v>283</v>
      </c>
    </row>
    <row r="433" spans="1:2" ht="12.75">
      <c r="A433" s="1"/>
      <c r="B433" s="6"/>
    </row>
    <row r="434" spans="1:2" ht="12.75">
      <c r="A434" s="2">
        <f>A430+1</f>
        <v>64</v>
      </c>
      <c r="B434" s="3" t="s">
        <v>284</v>
      </c>
    </row>
    <row r="435" ht="12.75">
      <c r="A435" s="3" t="s">
        <v>103</v>
      </c>
    </row>
    <row r="437" spans="1:6" ht="12.75">
      <c r="A437" s="11"/>
      <c r="B437" s="11"/>
      <c r="C437" s="11"/>
      <c r="D437" s="11"/>
      <c r="E437" s="11"/>
      <c r="F437" s="11"/>
    </row>
    <row r="438" s="12" customFormat="1" ht="12.75"/>
    <row r="439" spans="2:4" ht="12.75">
      <c r="B439" s="3" t="s">
        <v>285</v>
      </c>
      <c r="D439" s="3" t="s">
        <v>447</v>
      </c>
    </row>
    <row r="440" spans="1:4" ht="12.75">
      <c r="A440" s="1"/>
      <c r="B440" s="2" t="str">
        <f>CONCATENATE("L-",B432)</f>
        <v>L-172</v>
      </c>
      <c r="C440" s="3" t="s">
        <v>448</v>
      </c>
      <c r="D440" s="2" t="str">
        <f>CONCATENATE("L-",C412)</f>
        <v>L-309</v>
      </c>
    </row>
    <row r="441" spans="1:5" ht="12.75">
      <c r="A441" s="2" t="str">
        <f>CONCATENATE("L-",A406)</f>
        <v>L-57</v>
      </c>
      <c r="B441" s="7">
        <f>B397+1</f>
        <v>253</v>
      </c>
      <c r="C441" s="5"/>
      <c r="D441" s="8">
        <f>D393+1</f>
        <v>351</v>
      </c>
      <c r="E441" s="7" t="s">
        <v>453</v>
      </c>
    </row>
    <row r="442" spans="1:5" ht="12.75">
      <c r="A442" s="3">
        <f>B432+1</f>
        <v>173</v>
      </c>
      <c r="B442" t="s">
        <v>292</v>
      </c>
      <c r="C442" s="6">
        <f>C428+1</f>
        <v>311</v>
      </c>
      <c r="D442" s="7" t="s">
        <v>452</v>
      </c>
      <c r="E442" s="2"/>
    </row>
    <row r="443" spans="1:5" ht="12.75">
      <c r="A443" s="2" t="str">
        <f>CONCATENATE("L-",A410,"  09 - J Wall [Haz]")</f>
        <v>L-58  09 - J Wall [Haz]</v>
      </c>
      <c r="B443" s="1" t="s">
        <v>286</v>
      </c>
      <c r="C443" s="6"/>
      <c r="E443" s="6"/>
    </row>
    <row r="444" spans="1:5" ht="12.75">
      <c r="A444" s="1"/>
      <c r="B444" s="2" t="str">
        <f>CONCATENATE("L-",B424)</f>
        <v>L-171</v>
      </c>
      <c r="C444" s="7" t="s">
        <v>449</v>
      </c>
      <c r="E444" s="6"/>
    </row>
    <row r="445" spans="1:6" ht="12.75">
      <c r="A445" s="2" t="str">
        <f>CONCATENATE("L-",A414,"  12 - S Courtright [Ren]")</f>
        <v>L-59  12 - S Courtright [Ren]</v>
      </c>
      <c r="B445" s="7">
        <f>B441+1</f>
        <v>254</v>
      </c>
      <c r="E445" s="6"/>
      <c r="F445" s="1" t="s">
        <v>547</v>
      </c>
    </row>
    <row r="446" spans="1:6" ht="12.75">
      <c r="A446" s="1">
        <f>A442+1</f>
        <v>174</v>
      </c>
      <c r="B446" s="9" t="s">
        <v>291</v>
      </c>
      <c r="E446" s="6">
        <f>E390+1</f>
        <v>386</v>
      </c>
      <c r="F446" s="10" t="s">
        <v>9</v>
      </c>
    </row>
    <row r="447" spans="1:5" ht="12.75">
      <c r="A447" s="2" t="str">
        <f>CONCATENATE("L-",A418)</f>
        <v>L-60</v>
      </c>
      <c r="B447" s="1" t="s">
        <v>287</v>
      </c>
      <c r="D447" s="3" t="s">
        <v>446</v>
      </c>
      <c r="E447" s="6"/>
    </row>
    <row r="448" spans="1:5" ht="12.75">
      <c r="A448" s="1"/>
      <c r="B448" s="2" t="str">
        <f>CONCATENATE("L-",B416)</f>
        <v>L-170</v>
      </c>
      <c r="C448" s="1" t="s">
        <v>450</v>
      </c>
      <c r="D448" s="2" t="str">
        <f>CONCATENATE("L-",C428)</f>
        <v>L-310</v>
      </c>
      <c r="E448" s="6"/>
    </row>
    <row r="449" spans="1:5" ht="12.75">
      <c r="A449" s="2" t="str">
        <f>CONCATENATE("L-",A422)</f>
        <v>L-61</v>
      </c>
      <c r="B449" s="7">
        <f>B445+1</f>
        <v>255</v>
      </c>
      <c r="C449" s="5"/>
      <c r="D449" s="8">
        <f>D441+1</f>
        <v>352</v>
      </c>
      <c r="E449" s="3" t="s">
        <v>506</v>
      </c>
    </row>
    <row r="450" spans="1:4" ht="12.75">
      <c r="A450" s="3">
        <f>A446+1</f>
        <v>175</v>
      </c>
      <c r="B450" t="s">
        <v>290</v>
      </c>
      <c r="C450" s="6">
        <f>C442+1</f>
        <v>312</v>
      </c>
      <c r="D450" s="7" t="s">
        <v>451</v>
      </c>
    </row>
    <row r="451" spans="1:3" ht="12.75">
      <c r="A451" s="2" t="str">
        <f>CONCATENATE("L-",A426,"  11 - L Nestvold [Haz]")</f>
        <v>L-62  11 - L Nestvold [Haz]</v>
      </c>
      <c r="B451" s="3" t="s">
        <v>288</v>
      </c>
      <c r="C451" s="6"/>
    </row>
    <row r="452" spans="1:3" ht="12.75">
      <c r="A452" s="1"/>
      <c r="B452" s="2" t="str">
        <f>CONCATENATE("L-",B408)</f>
        <v>L-169</v>
      </c>
      <c r="C452" s="7" t="s">
        <v>451</v>
      </c>
    </row>
    <row r="453" spans="1:2" ht="12.75">
      <c r="A453" s="2" t="str">
        <f>CONCATENATE("L-",A430,"  09 - T Bagley [Lind]")</f>
        <v>L-63  09 - T Bagley [Lind]</v>
      </c>
      <c r="B453" s="7">
        <f>B449+1</f>
        <v>256</v>
      </c>
    </row>
    <row r="454" spans="1:7" ht="12.75">
      <c r="A454" s="3">
        <f>A450+1</f>
        <v>176</v>
      </c>
      <c r="B454" t="s">
        <v>289</v>
      </c>
      <c r="E454" s="3" t="s">
        <v>447</v>
      </c>
      <c r="F454" s="9"/>
      <c r="G454" s="9"/>
    </row>
    <row r="455" spans="1:7" ht="12.75">
      <c r="A455" s="2" t="str">
        <f>CONCATENATE("L-",A434)</f>
        <v>L-64</v>
      </c>
      <c r="E455" s="2" t="str">
        <f>CONCATENATE("L-",D441)</f>
        <v>L-351</v>
      </c>
      <c r="F455" s="9"/>
      <c r="G455" s="9"/>
    </row>
    <row r="456" spans="4:7" ht="12.75">
      <c r="D456" s="9"/>
      <c r="E456" s="6">
        <f>E400+1</f>
        <v>372</v>
      </c>
      <c r="F456" s="3" t="s">
        <v>548</v>
      </c>
      <c r="G456" s="9"/>
    </row>
    <row r="457" spans="4:6" ht="12.75">
      <c r="D457" s="9"/>
      <c r="E457" s="3" t="s">
        <v>505</v>
      </c>
      <c r="F457" s="10" t="s">
        <v>529</v>
      </c>
    </row>
    <row r="458" ht="12.75">
      <c r="E458" s="9" t="str">
        <f>CONCATENATE("L-",D449)</f>
        <v>L-352</v>
      </c>
    </row>
    <row r="460" ht="12.75">
      <c r="B460" s="16" t="s">
        <v>0</v>
      </c>
    </row>
    <row r="461" ht="12.75">
      <c r="A461" t="s">
        <v>156</v>
      </c>
    </row>
    <row r="462" spans="1:6" ht="12.75">
      <c r="A462" s="15" t="s">
        <v>21</v>
      </c>
      <c r="B462" s="13"/>
      <c r="C462" s="13"/>
      <c r="D462" s="13"/>
      <c r="E462" s="13"/>
      <c r="F462" s="13"/>
    </row>
    <row r="463" ht="12.75">
      <c r="A463" s="1" t="s">
        <v>104</v>
      </c>
    </row>
    <row r="464" spans="1:2" ht="12.75">
      <c r="A464" s="2">
        <f>A434+1</f>
        <v>65</v>
      </c>
      <c r="B464" s="1" t="s">
        <v>293</v>
      </c>
    </row>
    <row r="465" spans="1:2" ht="12.75">
      <c r="A465" s="3"/>
      <c r="B465" s="5"/>
    </row>
    <row r="466" spans="2:3" ht="12.75">
      <c r="B466" s="6">
        <f>B432+1+4</f>
        <v>177</v>
      </c>
      <c r="C466" s="1" t="s">
        <v>294</v>
      </c>
    </row>
    <row r="467" spans="1:3" ht="12.75">
      <c r="A467" s="1" t="s">
        <v>105</v>
      </c>
      <c r="B467" s="6"/>
      <c r="C467" s="5"/>
    </row>
    <row r="468" spans="1:3" ht="12.75">
      <c r="A468" s="2">
        <f>A464+1</f>
        <v>66</v>
      </c>
      <c r="B468" s="1" t="s">
        <v>295</v>
      </c>
      <c r="C468" s="8"/>
    </row>
    <row r="469" spans="1:3" ht="12.75">
      <c r="A469" s="3" t="s">
        <v>157</v>
      </c>
      <c r="C469" s="6"/>
    </row>
    <row r="470" spans="3:4" ht="12.75">
      <c r="C470" s="6">
        <f>C450+1</f>
        <v>313</v>
      </c>
      <c r="D470" s="1" t="s">
        <v>454</v>
      </c>
    </row>
    <row r="471" spans="1:4" ht="12.75">
      <c r="A471" s="1" t="s">
        <v>106</v>
      </c>
      <c r="C471" s="6"/>
      <c r="D471" s="5"/>
    </row>
    <row r="472" spans="1:4" ht="12.75">
      <c r="A472" s="2">
        <f>A468+1</f>
        <v>67</v>
      </c>
      <c r="B472" s="1" t="s">
        <v>296</v>
      </c>
      <c r="C472" s="6"/>
      <c r="D472" s="8"/>
    </row>
    <row r="473" spans="1:4" ht="12.75">
      <c r="A473" s="3" t="s">
        <v>107</v>
      </c>
      <c r="B473" s="5"/>
      <c r="C473" s="8"/>
      <c r="D473" s="8"/>
    </row>
    <row r="474" spans="2:4" ht="12.75">
      <c r="B474" s="6">
        <f>B466+1</f>
        <v>178</v>
      </c>
      <c r="C474" s="1" t="s">
        <v>298</v>
      </c>
      <c r="D474" s="8"/>
    </row>
    <row r="475" spans="1:4" ht="12.75">
      <c r="A475" s="1"/>
      <c r="B475" s="6"/>
      <c r="D475" s="6"/>
    </row>
    <row r="476" spans="1:4" ht="12.75">
      <c r="A476" s="2">
        <f>A472+1</f>
        <v>68</v>
      </c>
      <c r="B476" s="3" t="s">
        <v>297</v>
      </c>
      <c r="D476" s="6"/>
    </row>
    <row r="477" spans="1:4" ht="12.75">
      <c r="A477" s="3" t="s">
        <v>108</v>
      </c>
      <c r="D477" s="6"/>
    </row>
    <row r="478" spans="4:5" ht="12.75">
      <c r="D478" s="6">
        <f>D420+1</f>
        <v>401</v>
      </c>
      <c r="E478" s="1" t="s">
        <v>549</v>
      </c>
    </row>
    <row r="479" spans="1:5" ht="12.75">
      <c r="A479" s="1" t="s">
        <v>109</v>
      </c>
      <c r="D479" s="6"/>
      <c r="E479" s="10" t="s">
        <v>3</v>
      </c>
    </row>
    <row r="480" spans="1:4" ht="12.75">
      <c r="A480" s="2">
        <f>A476+1</f>
        <v>69</v>
      </c>
      <c r="B480" s="1" t="s">
        <v>299</v>
      </c>
      <c r="D480" s="6"/>
    </row>
    <row r="481" spans="1:4" ht="12.75">
      <c r="A481" s="3" t="s">
        <v>90</v>
      </c>
      <c r="B481" s="5"/>
      <c r="D481" s="6"/>
    </row>
    <row r="482" spans="2:4" ht="12.75">
      <c r="B482" s="6">
        <f>B474+1</f>
        <v>179</v>
      </c>
      <c r="C482" s="1" t="s">
        <v>300</v>
      </c>
      <c r="D482" s="6"/>
    </row>
    <row r="483" spans="1:4" ht="12.75">
      <c r="A483" s="1" t="s">
        <v>110</v>
      </c>
      <c r="B483" s="6"/>
      <c r="C483" s="5"/>
      <c r="D483" s="8"/>
    </row>
    <row r="484" spans="1:4" ht="12.75">
      <c r="A484" s="2">
        <f>A480+1</f>
        <v>70</v>
      </c>
      <c r="B484" s="1" t="s">
        <v>301</v>
      </c>
      <c r="C484" s="8"/>
      <c r="D484" s="8"/>
    </row>
    <row r="485" spans="1:4" ht="12.75">
      <c r="A485" s="3" t="s">
        <v>111</v>
      </c>
      <c r="C485" s="6"/>
      <c r="D485" s="8"/>
    </row>
    <row r="486" spans="3:4" ht="12.75">
      <c r="C486" s="6">
        <f>C470+1</f>
        <v>314</v>
      </c>
      <c r="D486" s="3" t="s">
        <v>455</v>
      </c>
    </row>
    <row r="487" spans="1:3" ht="12.75">
      <c r="A487" s="1" t="s">
        <v>112</v>
      </c>
      <c r="C487" s="6"/>
    </row>
    <row r="488" spans="1:3" ht="12.75">
      <c r="A488" s="2">
        <f>A484+1</f>
        <v>71</v>
      </c>
      <c r="B488" s="1" t="s">
        <v>302</v>
      </c>
      <c r="C488" s="6"/>
    </row>
    <row r="489" spans="1:3" ht="12.75">
      <c r="A489" s="3" t="s">
        <v>113</v>
      </c>
      <c r="B489" s="5"/>
      <c r="C489" s="8"/>
    </row>
    <row r="490" spans="2:3" ht="12.75">
      <c r="B490" s="6">
        <f>B482+1</f>
        <v>180</v>
      </c>
      <c r="C490" s="3" t="s">
        <v>304</v>
      </c>
    </row>
    <row r="491" spans="1:2" ht="12.75">
      <c r="A491" s="1"/>
      <c r="B491" s="6"/>
    </row>
    <row r="492" spans="1:2" ht="12.75">
      <c r="A492" s="2">
        <f>A488+1</f>
        <v>72</v>
      </c>
      <c r="B492" s="3" t="s">
        <v>303</v>
      </c>
    </row>
    <row r="493" ht="12.75">
      <c r="A493" s="3" t="s">
        <v>114</v>
      </c>
    </row>
    <row r="495" spans="1:6" ht="12.75">
      <c r="A495" s="11"/>
      <c r="B495" s="11"/>
      <c r="C495" s="11"/>
      <c r="D495" s="11"/>
      <c r="E495" s="11"/>
      <c r="F495" s="11"/>
    </row>
    <row r="496" s="12" customFormat="1" ht="12.75"/>
    <row r="497" spans="2:4" ht="12.75">
      <c r="B497" s="1" t="s">
        <v>305</v>
      </c>
      <c r="D497" s="1" t="s">
        <v>460</v>
      </c>
    </row>
    <row r="498" spans="1:4" ht="12.75">
      <c r="A498" s="1"/>
      <c r="B498" s="2" t="str">
        <f>CONCATENATE("L-",B490)</f>
        <v>L-180</v>
      </c>
      <c r="C498" s="1" t="s">
        <v>456</v>
      </c>
      <c r="D498" s="2" t="str">
        <f>CONCATENATE("L-",C470)</f>
        <v>L-313</v>
      </c>
    </row>
    <row r="499" spans="1:5" ht="12.75">
      <c r="A499" s="2" t="str">
        <f>CONCATENATE("L-",A464)</f>
        <v>L-65</v>
      </c>
      <c r="B499" s="7">
        <f>B453+1</f>
        <v>257</v>
      </c>
      <c r="C499" s="5"/>
      <c r="D499" s="8">
        <f>D449+1</f>
        <v>353</v>
      </c>
      <c r="E499" s="1" t="s">
        <v>507</v>
      </c>
    </row>
    <row r="500" spans="1:5" ht="12.75">
      <c r="A500" s="3">
        <f>B490+1</f>
        <v>181</v>
      </c>
      <c r="B500" t="s">
        <v>306</v>
      </c>
      <c r="C500" s="6">
        <f>C486+1</f>
        <v>315</v>
      </c>
      <c r="D500" s="7" t="s">
        <v>511</v>
      </c>
      <c r="E500" s="2"/>
    </row>
    <row r="501" spans="1:5" ht="12.75">
      <c r="A501" s="2" t="str">
        <f>CONCATENATE("L-",A468,"  10 - A Phetsonphou [Ren]")</f>
        <v>L-66  10 - A Phetsonphou [Ren]</v>
      </c>
      <c r="B501" s="1" t="s">
        <v>308</v>
      </c>
      <c r="C501" s="6"/>
      <c r="E501" s="6"/>
    </row>
    <row r="502" spans="1:5" ht="12.75">
      <c r="A502" s="1"/>
      <c r="B502" s="2" t="str">
        <f>CONCATENATE("L-",B482)</f>
        <v>L-179</v>
      </c>
      <c r="C502" s="7" t="s">
        <v>457</v>
      </c>
      <c r="E502" s="6"/>
    </row>
    <row r="503" spans="1:6" ht="12.75">
      <c r="A503" s="2" t="str">
        <f>CONCATENATE("L-",A472,"  09 - D Schafer [Lind]")</f>
        <v>L-67  09 - D Schafer [Lind]</v>
      </c>
      <c r="B503" s="7">
        <f>B499+1</f>
        <v>258</v>
      </c>
      <c r="E503" s="6"/>
      <c r="F503" s="1" t="s">
        <v>550</v>
      </c>
    </row>
    <row r="504" spans="1:6" ht="12.75">
      <c r="A504" s="1">
        <f>A500+1</f>
        <v>182</v>
      </c>
      <c r="B504" s="9" t="s">
        <v>307</v>
      </c>
      <c r="E504" s="6">
        <f>E446+1</f>
        <v>387</v>
      </c>
      <c r="F504" s="10" t="s">
        <v>9</v>
      </c>
    </row>
    <row r="505" spans="1:5" ht="12.75">
      <c r="A505" s="2" t="str">
        <f>CONCATENATE("L-",A476)</f>
        <v>L-68</v>
      </c>
      <c r="B505" s="1" t="s">
        <v>309</v>
      </c>
      <c r="D505" s="1" t="s">
        <v>508</v>
      </c>
      <c r="E505" s="6"/>
    </row>
    <row r="506" spans="1:5" ht="12.75">
      <c r="A506" s="1"/>
      <c r="B506" s="2" t="str">
        <f>CONCATENATE("L-",B474)</f>
        <v>L-178</v>
      </c>
      <c r="C506" t="s">
        <v>458</v>
      </c>
      <c r="D506" s="2" t="str">
        <f>CONCATENATE("L-",C486)</f>
        <v>L-314</v>
      </c>
      <c r="E506" s="6"/>
    </row>
    <row r="507" spans="1:5" ht="12.75">
      <c r="A507" s="2" t="str">
        <f>CONCATENATE("L-",A480,"  12 - R Pidde [High]")</f>
        <v>L-69  12 - R Pidde [High]</v>
      </c>
      <c r="B507" s="7">
        <f>B503+1</f>
        <v>259</v>
      </c>
      <c r="C507" s="5"/>
      <c r="D507" s="8">
        <f>D499+1</f>
        <v>354</v>
      </c>
      <c r="E507" s="7" t="s">
        <v>510</v>
      </c>
    </row>
    <row r="508" spans="1:4" ht="12.75">
      <c r="A508" s="3">
        <f>A504+1</f>
        <v>183</v>
      </c>
      <c r="B508" t="s">
        <v>311</v>
      </c>
      <c r="C508" s="6">
        <f>C500+1</f>
        <v>316</v>
      </c>
      <c r="D508" s="7" t="s">
        <v>509</v>
      </c>
    </row>
    <row r="509" spans="1:3" ht="12.75">
      <c r="A509" s="2" t="str">
        <f>CONCATENATE("L-",A484,"  09 - O McKhridze [Tyee]")</f>
        <v>L-70  09 - O McKhridze [Tyee]</v>
      </c>
      <c r="B509" s="1" t="s">
        <v>310</v>
      </c>
      <c r="C509" s="6"/>
    </row>
    <row r="510" spans="1:3" ht="12.75">
      <c r="A510" s="1"/>
      <c r="B510" s="2" t="str">
        <f>CONCATENATE("L-",B466)</f>
        <v>L-177</v>
      </c>
      <c r="C510" s="7" t="s">
        <v>459</v>
      </c>
    </row>
    <row r="511" spans="1:2" ht="12.75">
      <c r="A511" s="2" t="str">
        <f>CONCATENATE("L-",A488,"  09 - J Hjelmaa [Haz]")</f>
        <v>L-71  09 - J Hjelmaa [Haz]</v>
      </c>
      <c r="B511" s="7">
        <f>B507+1</f>
        <v>260</v>
      </c>
    </row>
    <row r="512" spans="1:7" ht="12.75">
      <c r="A512" s="3">
        <f>A508+1</f>
        <v>184</v>
      </c>
      <c r="B512" t="s">
        <v>312</v>
      </c>
      <c r="E512" s="1" t="s">
        <v>305</v>
      </c>
      <c r="F512" s="9"/>
      <c r="G512" s="9"/>
    </row>
    <row r="513" spans="1:7" ht="12.75">
      <c r="A513" s="2" t="str">
        <f>CONCATENATE("L-",A492)</f>
        <v>L-72</v>
      </c>
      <c r="E513" s="2" t="str">
        <f>CONCATENATE("L-",D499)</f>
        <v>L-353</v>
      </c>
      <c r="F513" s="9"/>
      <c r="G513" s="9"/>
    </row>
    <row r="514" spans="4:7" ht="12.75">
      <c r="D514" s="9"/>
      <c r="E514" s="6">
        <f>E456+1</f>
        <v>373</v>
      </c>
      <c r="F514" s="1" t="s">
        <v>551</v>
      </c>
      <c r="G514" s="9"/>
    </row>
    <row r="515" spans="4:6" ht="12.75">
      <c r="D515" s="9"/>
      <c r="E515" s="3" t="s">
        <v>310</v>
      </c>
      <c r="F515" s="10" t="s">
        <v>529</v>
      </c>
    </row>
    <row r="516" ht="12.75">
      <c r="E516" s="9" t="str">
        <f>CONCATENATE("L-",D507)</f>
        <v>L-354</v>
      </c>
    </row>
    <row r="518" spans="1:6" ht="12.75">
      <c r="A518" s="15" t="s">
        <v>22</v>
      </c>
      <c r="B518" s="13"/>
      <c r="C518" s="13"/>
      <c r="D518" s="13"/>
      <c r="E518" s="13"/>
      <c r="F518" s="13"/>
    </row>
    <row r="519" ht="12.75">
      <c r="A519" s="1" t="s">
        <v>115</v>
      </c>
    </row>
    <row r="520" spans="1:2" ht="12.75">
      <c r="A520" s="2">
        <f>A492+1</f>
        <v>73</v>
      </c>
      <c r="B520" s="1" t="s">
        <v>313</v>
      </c>
    </row>
    <row r="521" spans="1:2" ht="12.75">
      <c r="A521" s="3"/>
      <c r="B521" s="5"/>
    </row>
    <row r="522" spans="2:3" ht="12.75">
      <c r="B522" s="6">
        <f>B490+1+4</f>
        <v>185</v>
      </c>
      <c r="C522" s="1" t="s">
        <v>314</v>
      </c>
    </row>
    <row r="523" spans="1:3" ht="12.75">
      <c r="A523" s="1" t="s">
        <v>159</v>
      </c>
      <c r="B523" s="6"/>
      <c r="C523" s="5"/>
    </row>
    <row r="524" spans="1:3" ht="12.75">
      <c r="A524" s="2">
        <f>A520+1</f>
        <v>74</v>
      </c>
      <c r="B524" s="3" t="s">
        <v>327</v>
      </c>
      <c r="C524" s="8"/>
    </row>
    <row r="525" spans="1:3" ht="12.75">
      <c r="A525" s="3" t="s">
        <v>116</v>
      </c>
      <c r="C525" s="6"/>
    </row>
    <row r="526" spans="3:4" ht="12.75">
      <c r="C526" s="6">
        <f>C508+1</f>
        <v>317</v>
      </c>
      <c r="D526" s="1" t="s">
        <v>461</v>
      </c>
    </row>
    <row r="527" spans="1:4" ht="12.75">
      <c r="A527" s="1" t="s">
        <v>117</v>
      </c>
      <c r="C527" s="6"/>
      <c r="D527" s="5"/>
    </row>
    <row r="528" spans="1:4" ht="12.75">
      <c r="A528" s="2">
        <f>A524+1</f>
        <v>75</v>
      </c>
      <c r="B528" s="1" t="s">
        <v>315</v>
      </c>
      <c r="C528" s="6"/>
      <c r="D528" s="8"/>
    </row>
    <row r="529" spans="1:4" ht="12.75">
      <c r="A529" s="3"/>
      <c r="B529" s="5"/>
      <c r="C529" s="8"/>
      <c r="D529" s="8"/>
    </row>
    <row r="530" spans="2:4" ht="12.75">
      <c r="B530" s="6">
        <f>B522+1</f>
        <v>186</v>
      </c>
      <c r="C530" s="1" t="s">
        <v>316</v>
      </c>
      <c r="D530" s="8"/>
    </row>
    <row r="531" spans="1:4" ht="12.75">
      <c r="A531" s="1"/>
      <c r="B531" s="6"/>
      <c r="D531" s="6"/>
    </row>
    <row r="532" spans="1:4" ht="12.75">
      <c r="A532" s="2">
        <f>A528+1</f>
        <v>76</v>
      </c>
      <c r="B532" s="3" t="s">
        <v>325</v>
      </c>
      <c r="D532" s="6"/>
    </row>
    <row r="533" spans="1:4" ht="12.75">
      <c r="A533" s="3" t="s">
        <v>120</v>
      </c>
      <c r="D533" s="6"/>
    </row>
    <row r="534" spans="4:5" ht="12.75">
      <c r="D534" s="6">
        <f>D478+1</f>
        <v>402</v>
      </c>
      <c r="E534" s="4" t="s">
        <v>552</v>
      </c>
    </row>
    <row r="535" spans="1:5" ht="12.75">
      <c r="A535" s="1" t="s">
        <v>118</v>
      </c>
      <c r="D535" s="6"/>
      <c r="E535" s="10" t="s">
        <v>3</v>
      </c>
    </row>
    <row r="536" spans="1:4" ht="12.75">
      <c r="A536" s="2">
        <f>A532+1</f>
        <v>77</v>
      </c>
      <c r="B536" s="1" t="s">
        <v>317</v>
      </c>
      <c r="D536" s="6"/>
    </row>
    <row r="537" spans="1:4" ht="12.75">
      <c r="A537" s="3"/>
      <c r="B537" s="5"/>
      <c r="D537" s="6"/>
    </row>
    <row r="538" spans="2:4" ht="12.75">
      <c r="B538" s="6">
        <f>B530+1</f>
        <v>187</v>
      </c>
      <c r="C538" s="1" t="s">
        <v>319</v>
      </c>
      <c r="D538" s="6"/>
    </row>
    <row r="539" spans="1:4" ht="12.75">
      <c r="A539" s="1"/>
      <c r="B539" s="6"/>
      <c r="C539" s="5"/>
      <c r="D539" s="8"/>
    </row>
    <row r="540" spans="1:4" ht="12.75">
      <c r="A540" s="2">
        <f>A536+1</f>
        <v>78</v>
      </c>
      <c r="B540" s="3" t="s">
        <v>318</v>
      </c>
      <c r="C540" s="8"/>
      <c r="D540" s="8"/>
    </row>
    <row r="541" spans="1:4" ht="12.75">
      <c r="A541" s="3" t="s">
        <v>119</v>
      </c>
      <c r="C541" s="6"/>
      <c r="D541" s="8"/>
    </row>
    <row r="542" spans="3:4" ht="12.75">
      <c r="C542" s="6">
        <f>C526+1</f>
        <v>318</v>
      </c>
      <c r="D542" s="3" t="s">
        <v>462</v>
      </c>
    </row>
    <row r="543" spans="1:3" ht="12.75">
      <c r="A543" s="1" t="s">
        <v>121</v>
      </c>
      <c r="C543" s="6"/>
    </row>
    <row r="544" spans="1:3" ht="12.75">
      <c r="A544" s="2">
        <f>A540+1</f>
        <v>79</v>
      </c>
      <c r="B544" s="3" t="s">
        <v>320</v>
      </c>
      <c r="C544" s="6"/>
    </row>
    <row r="545" spans="1:3" ht="12.75">
      <c r="A545" s="3" t="s">
        <v>122</v>
      </c>
      <c r="B545" s="5"/>
      <c r="C545" s="8"/>
    </row>
    <row r="546" spans="2:3" ht="12.75">
      <c r="B546" s="6">
        <f>B538+1</f>
        <v>188</v>
      </c>
      <c r="C546" s="3" t="s">
        <v>322</v>
      </c>
    </row>
    <row r="547" spans="1:2" ht="12.75">
      <c r="A547" s="1"/>
      <c r="B547" s="6"/>
    </row>
    <row r="548" spans="1:2" ht="12.75">
      <c r="A548" s="2">
        <f>A544+1</f>
        <v>80</v>
      </c>
      <c r="B548" s="3" t="s">
        <v>321</v>
      </c>
    </row>
    <row r="549" ht="12.75">
      <c r="A549" s="3" t="s">
        <v>123</v>
      </c>
    </row>
    <row r="551" spans="1:6" ht="12.75">
      <c r="A551" s="11"/>
      <c r="B551" s="11"/>
      <c r="C551" s="11"/>
      <c r="D551" s="11"/>
      <c r="E551" s="11"/>
      <c r="F551" s="11"/>
    </row>
    <row r="552" s="12" customFormat="1" ht="12.75"/>
    <row r="553" spans="2:4" ht="12.75">
      <c r="B553" s="3" t="s">
        <v>323</v>
      </c>
      <c r="D553" s="1" t="s">
        <v>463</v>
      </c>
    </row>
    <row r="554" spans="1:4" ht="12.75">
      <c r="A554" s="1"/>
      <c r="B554" s="2" t="str">
        <f>CONCATENATE("L-",B546)</f>
        <v>L-188</v>
      </c>
      <c r="C554" s="3" t="s">
        <v>465</v>
      </c>
      <c r="D554" s="2" t="str">
        <f>CONCATENATE("L-",C526)</f>
        <v>L-317</v>
      </c>
    </row>
    <row r="555" spans="1:5" ht="12.75">
      <c r="A555" s="2" t="str">
        <f>CONCATENATE("L-",A520)</f>
        <v>L-73</v>
      </c>
      <c r="B555" s="7">
        <f>B511+1</f>
        <v>261</v>
      </c>
      <c r="C555" s="5"/>
      <c r="D555" s="8">
        <f>D507+1</f>
        <v>355</v>
      </c>
      <c r="E555" s="1" t="s">
        <v>512</v>
      </c>
    </row>
    <row r="556" spans="1:5" ht="12.75">
      <c r="A556" s="3">
        <f>B546+1</f>
        <v>189</v>
      </c>
      <c r="B556" t="s">
        <v>330</v>
      </c>
      <c r="C556" s="6">
        <f>C542+1</f>
        <v>319</v>
      </c>
      <c r="D556" s="1" t="s">
        <v>467</v>
      </c>
      <c r="E556" s="2"/>
    </row>
    <row r="557" spans="1:5" ht="12.75">
      <c r="A557" s="2" t="str">
        <f>CONCATENATE("L-",A524,"  09 - L Hall [High]")</f>
        <v>L-74  09 - L Hall [High]</v>
      </c>
      <c r="B557" s="1" t="s">
        <v>324</v>
      </c>
      <c r="C557" s="6"/>
      <c r="E557" s="6"/>
    </row>
    <row r="558" spans="1:5" ht="12.75">
      <c r="A558" s="1"/>
      <c r="B558" s="2" t="str">
        <f>CONCATENATE("L-",B538)</f>
        <v>L-187</v>
      </c>
      <c r="C558" s="1" t="s">
        <v>331</v>
      </c>
      <c r="E558" s="6"/>
    </row>
    <row r="559" spans="1:6" ht="12.75">
      <c r="A559" s="2" t="str">
        <f>CONCATENATE("L-",A528)</f>
        <v>L-75</v>
      </c>
      <c r="B559" s="7">
        <f>B555+1</f>
        <v>262</v>
      </c>
      <c r="E559" s="6"/>
      <c r="F559" s="1" t="s">
        <v>553</v>
      </c>
    </row>
    <row r="560" spans="1:6" ht="12.75">
      <c r="A560" s="1">
        <f>A556+1</f>
        <v>190</v>
      </c>
      <c r="B560" s="9"/>
      <c r="E560" s="6">
        <f>E504+1</f>
        <v>388</v>
      </c>
      <c r="F560" s="10" t="s">
        <v>9</v>
      </c>
    </row>
    <row r="561" spans="1:5" ht="12.75">
      <c r="A561" s="2" t="str">
        <f>CONCATENATE("L-",A532)</f>
        <v>L-76</v>
      </c>
      <c r="B561" s="1" t="s">
        <v>326</v>
      </c>
      <c r="D561" s="1" t="s">
        <v>464</v>
      </c>
      <c r="E561" s="6"/>
    </row>
    <row r="562" spans="1:5" ht="12.75">
      <c r="A562" s="1"/>
      <c r="B562" s="2" t="str">
        <f>CONCATENATE("L-",B530)</f>
        <v>L-186</v>
      </c>
      <c r="C562" s="1" t="s">
        <v>325</v>
      </c>
      <c r="D562" s="2" t="str">
        <f>CONCATENATE("L-",C542)</f>
        <v>L-318</v>
      </c>
      <c r="E562" s="6"/>
    </row>
    <row r="563" spans="1:5" ht="12.75">
      <c r="A563" s="2" t="str">
        <f>CONCATENATE("L-",A536)</f>
        <v>L-77</v>
      </c>
      <c r="B563" s="7">
        <f>B559+1</f>
        <v>263</v>
      </c>
      <c r="C563" s="5"/>
      <c r="D563" s="8">
        <f>D555+1</f>
        <v>356</v>
      </c>
      <c r="E563" s="1" t="s">
        <v>515</v>
      </c>
    </row>
    <row r="564" spans="1:4" ht="12.75">
      <c r="A564" s="3">
        <f>A560+1</f>
        <v>191</v>
      </c>
      <c r="C564" s="6">
        <f>C556+1</f>
        <v>320</v>
      </c>
      <c r="D564" s="1" t="s">
        <v>514</v>
      </c>
    </row>
    <row r="565" spans="1:3" ht="12.75">
      <c r="A565" s="2" t="str">
        <f>CONCATENATE("L-",A540)</f>
        <v>L-78</v>
      </c>
      <c r="B565" s="1" t="s">
        <v>328</v>
      </c>
      <c r="C565" s="6"/>
    </row>
    <row r="566" spans="1:3" ht="12.75">
      <c r="A566" s="1"/>
      <c r="B566" s="2" t="str">
        <f>CONCATENATE("L-",B522)</f>
        <v>L-185</v>
      </c>
      <c r="C566" s="7" t="s">
        <v>466</v>
      </c>
    </row>
    <row r="567" spans="1:2" ht="12.75">
      <c r="A567" s="2" t="str">
        <f>CONCATENATE("L-",A544,"  11 - W Conn [Ken]")</f>
        <v>L-79  11 - W Conn [Ken]</v>
      </c>
      <c r="B567" s="7">
        <f>B563+1</f>
        <v>264</v>
      </c>
    </row>
    <row r="568" spans="1:7" ht="12.75">
      <c r="A568" s="3">
        <f>A564+1</f>
        <v>192</v>
      </c>
      <c r="B568" t="s">
        <v>329</v>
      </c>
      <c r="E568" s="1" t="s">
        <v>463</v>
      </c>
      <c r="F568" s="9"/>
      <c r="G568" s="9"/>
    </row>
    <row r="569" spans="1:7" ht="12.75">
      <c r="A569" s="2" t="str">
        <f>CONCATENATE("L-",A548)</f>
        <v>L-80</v>
      </c>
      <c r="E569" s="2" t="str">
        <f>CONCATENATE("L-",D555)</f>
        <v>L-355</v>
      </c>
      <c r="F569" s="9"/>
      <c r="G569" s="9"/>
    </row>
    <row r="570" spans="4:7" ht="12.75">
      <c r="D570" s="9"/>
      <c r="E570" s="6">
        <f>E514+1</f>
        <v>374</v>
      </c>
      <c r="F570" s="1" t="s">
        <v>554</v>
      </c>
      <c r="G570" s="9"/>
    </row>
    <row r="571" spans="4:6" ht="12.75">
      <c r="D571" s="9"/>
      <c r="E571" s="3" t="s">
        <v>513</v>
      </c>
      <c r="F571" s="10" t="s">
        <v>529</v>
      </c>
    </row>
    <row r="572" ht="12.75">
      <c r="E572" s="9" t="str">
        <f>CONCATENATE("L-",D563)</f>
        <v>L-356</v>
      </c>
    </row>
    <row r="574" ht="12.75">
      <c r="B574" s="16" t="s">
        <v>0</v>
      </c>
    </row>
    <row r="575" ht="12.75">
      <c r="A575" t="s">
        <v>156</v>
      </c>
    </row>
    <row r="576" spans="1:6" ht="12.75">
      <c r="A576" s="15" t="s">
        <v>23</v>
      </c>
      <c r="B576" s="13"/>
      <c r="C576" s="13"/>
      <c r="D576" s="13"/>
      <c r="E576" s="13"/>
      <c r="F576" s="13"/>
    </row>
    <row r="577" ht="12.75">
      <c r="A577" s="1" t="s">
        <v>124</v>
      </c>
    </row>
    <row r="578" spans="1:2" ht="12.75">
      <c r="A578" s="2">
        <f>A548+1</f>
        <v>81</v>
      </c>
      <c r="B578" s="1" t="s">
        <v>332</v>
      </c>
    </row>
    <row r="579" spans="1:2" ht="12.75">
      <c r="A579" s="3"/>
      <c r="B579" s="5"/>
    </row>
    <row r="580" spans="2:3" ht="12.75">
      <c r="B580" s="6">
        <f>B546+1+4</f>
        <v>193</v>
      </c>
      <c r="C580" s="1" t="s">
        <v>333</v>
      </c>
    </row>
    <row r="581" spans="1:3" ht="12.75">
      <c r="A581" s="1"/>
      <c r="B581" s="6"/>
      <c r="C581" s="5"/>
    </row>
    <row r="582" spans="1:3" ht="12.75">
      <c r="A582" s="2">
        <f>A578+1</f>
        <v>82</v>
      </c>
      <c r="B582" s="3" t="s">
        <v>334</v>
      </c>
      <c r="C582" s="8"/>
    </row>
    <row r="583" spans="1:3" ht="12.75">
      <c r="A583" s="3" t="s">
        <v>125</v>
      </c>
      <c r="C583" s="6"/>
    </row>
    <row r="584" spans="3:4" ht="12.75">
      <c r="C584" s="6">
        <f>C564+1</f>
        <v>321</v>
      </c>
      <c r="D584" s="1" t="s">
        <v>468</v>
      </c>
    </row>
    <row r="585" spans="1:4" ht="12.75">
      <c r="A585" s="1" t="s">
        <v>126</v>
      </c>
      <c r="C585" s="6"/>
      <c r="D585" s="5"/>
    </row>
    <row r="586" spans="1:4" ht="12.75">
      <c r="A586" s="2">
        <f>A582+1</f>
        <v>83</v>
      </c>
      <c r="B586" s="1" t="s">
        <v>335</v>
      </c>
      <c r="C586" s="6"/>
      <c r="D586" s="8"/>
    </row>
    <row r="587" spans="1:4" ht="12.75">
      <c r="A587" s="3"/>
      <c r="B587" s="5"/>
      <c r="C587" s="8"/>
      <c r="D587" s="8"/>
    </row>
    <row r="588" spans="2:4" ht="12.75">
      <c r="B588" s="6">
        <f>B580+1</f>
        <v>194</v>
      </c>
      <c r="C588" s="3" t="s">
        <v>337</v>
      </c>
      <c r="D588" s="8"/>
    </row>
    <row r="589" spans="1:4" ht="12.75">
      <c r="A589" s="1"/>
      <c r="B589" s="6"/>
      <c r="D589" s="6"/>
    </row>
    <row r="590" spans="1:4" ht="12.75">
      <c r="A590" s="2">
        <f>A586+1</f>
        <v>84</v>
      </c>
      <c r="B590" s="3" t="s">
        <v>336</v>
      </c>
      <c r="D590" s="6"/>
    </row>
    <row r="591" spans="1:4" ht="12.75">
      <c r="A591" s="3" t="s">
        <v>127</v>
      </c>
      <c r="D591" s="6"/>
    </row>
    <row r="592" spans="4:5" ht="12.75">
      <c r="D592" s="6">
        <f>D534+1</f>
        <v>403</v>
      </c>
      <c r="E592" s="1" t="s">
        <v>333</v>
      </c>
    </row>
    <row r="593" spans="1:5" ht="12.75">
      <c r="A593" s="1" t="s">
        <v>128</v>
      </c>
      <c r="D593" s="6"/>
      <c r="E593" s="10" t="s">
        <v>3</v>
      </c>
    </row>
    <row r="594" spans="1:4" ht="12.75">
      <c r="A594" s="2">
        <f>A590+1</f>
        <v>85</v>
      </c>
      <c r="B594" s="1" t="s">
        <v>338</v>
      </c>
      <c r="D594" s="6"/>
    </row>
    <row r="595" spans="1:4" ht="12.75">
      <c r="A595" s="3"/>
      <c r="B595" s="5"/>
      <c r="D595" s="6"/>
    </row>
    <row r="596" spans="2:4" ht="12.75">
      <c r="B596" s="6">
        <f>B588+1</f>
        <v>195</v>
      </c>
      <c r="C596" s="1" t="s">
        <v>339</v>
      </c>
      <c r="D596" s="6"/>
    </row>
    <row r="597" spans="1:4" ht="12.75">
      <c r="A597" s="1" t="s">
        <v>129</v>
      </c>
      <c r="B597" s="6"/>
      <c r="C597" s="5"/>
      <c r="D597" s="8"/>
    </row>
    <row r="598" spans="1:4" ht="12.75">
      <c r="A598" s="2">
        <f>A594+1</f>
        <v>86</v>
      </c>
      <c r="B598" s="3" t="s">
        <v>340</v>
      </c>
      <c r="C598" s="8"/>
      <c r="D598" s="8"/>
    </row>
    <row r="599" spans="1:4" ht="12.75">
      <c r="A599" s="3" t="s">
        <v>130</v>
      </c>
      <c r="C599" s="6"/>
      <c r="D599" s="8"/>
    </row>
    <row r="600" spans="3:4" ht="12.75">
      <c r="C600" s="6">
        <f>C584+1</f>
        <v>322</v>
      </c>
      <c r="D600" s="7" t="s">
        <v>469</v>
      </c>
    </row>
    <row r="601" spans="1:3" ht="12.75">
      <c r="A601" s="1" t="s">
        <v>131</v>
      </c>
      <c r="C601" s="6"/>
    </row>
    <row r="602" spans="1:3" ht="12.75">
      <c r="A602" s="2">
        <f>A598+1</f>
        <v>87</v>
      </c>
      <c r="B602" s="1" t="s">
        <v>341</v>
      </c>
      <c r="C602" s="6"/>
    </row>
    <row r="603" spans="1:3" ht="12.75">
      <c r="A603" s="3" t="s">
        <v>132</v>
      </c>
      <c r="B603" s="5"/>
      <c r="C603" s="8"/>
    </row>
    <row r="604" spans="2:3" ht="12.75">
      <c r="B604" s="6">
        <f>B596+1</f>
        <v>196</v>
      </c>
      <c r="C604" s="7" t="s">
        <v>343</v>
      </c>
    </row>
    <row r="605" spans="1:2" ht="12.75">
      <c r="A605" s="1"/>
      <c r="B605" s="6"/>
    </row>
    <row r="606" spans="1:2" ht="12.75">
      <c r="A606" s="2">
        <f>A602+1</f>
        <v>88</v>
      </c>
      <c r="B606" s="3" t="s">
        <v>342</v>
      </c>
    </row>
    <row r="607" ht="12.75">
      <c r="A607" s="3" t="s">
        <v>133</v>
      </c>
    </row>
    <row r="609" spans="1:6" ht="12.75">
      <c r="A609" s="11"/>
      <c r="B609" s="11"/>
      <c r="C609" s="11"/>
      <c r="D609" s="11"/>
      <c r="E609" s="11"/>
      <c r="F609" s="11"/>
    </row>
    <row r="610" s="12" customFormat="1" ht="12.75"/>
    <row r="611" spans="2:4" ht="12.75">
      <c r="B611" s="1" t="s">
        <v>344</v>
      </c>
      <c r="D611" s="1" t="s">
        <v>472</v>
      </c>
    </row>
    <row r="612" spans="1:4" ht="12.75">
      <c r="A612" s="1"/>
      <c r="B612" s="2" t="str">
        <f>CONCATENATE("L-",B604)</f>
        <v>L-196</v>
      </c>
      <c r="C612" s="1" t="s">
        <v>345</v>
      </c>
      <c r="D612" s="2" t="str">
        <f>CONCATENATE("L-",C584)</f>
        <v>L-321</v>
      </c>
    </row>
    <row r="613" spans="1:5" ht="12.75">
      <c r="A613" s="2" t="str">
        <f>CONCATENATE("L-",A578)</f>
        <v>L-81</v>
      </c>
      <c r="B613" s="7">
        <f>B567+1</f>
        <v>265</v>
      </c>
      <c r="C613" s="5"/>
      <c r="D613" s="8">
        <f>D563+1</f>
        <v>357</v>
      </c>
      <c r="E613" s="1" t="s">
        <v>516</v>
      </c>
    </row>
    <row r="614" spans="1:5" ht="12.75">
      <c r="A614" s="3">
        <f>B604+1</f>
        <v>197</v>
      </c>
      <c r="C614" s="6">
        <f>C600+1</f>
        <v>323</v>
      </c>
      <c r="D614" s="1" t="s">
        <v>470</v>
      </c>
      <c r="E614" s="2"/>
    </row>
    <row r="615" spans="1:5" ht="12.75">
      <c r="A615" s="2" t="str">
        <f>CONCATENATE("L-",A582)</f>
        <v>L-82</v>
      </c>
      <c r="B615" s="1" t="s">
        <v>346</v>
      </c>
      <c r="C615" s="6"/>
      <c r="E615" s="6"/>
    </row>
    <row r="616" spans="1:5" ht="12.75">
      <c r="A616" s="1"/>
      <c r="B616" s="2" t="str">
        <f>CONCATENATE("L-",B596)</f>
        <v>L-195</v>
      </c>
      <c r="C616" s="1" t="s">
        <v>347</v>
      </c>
      <c r="E616" s="6"/>
    </row>
    <row r="617" spans="1:6" ht="12.75">
      <c r="A617" s="2" t="str">
        <f>CONCATENATE("L-",A586)</f>
        <v>L-83</v>
      </c>
      <c r="B617" s="7">
        <f>B613+1</f>
        <v>266</v>
      </c>
      <c r="E617" s="6"/>
      <c r="F617" s="1" t="s">
        <v>555</v>
      </c>
    </row>
    <row r="618" spans="1:6" ht="12.75">
      <c r="A618" s="1">
        <f>A614+1</f>
        <v>198</v>
      </c>
      <c r="B618" s="9"/>
      <c r="E618" s="6">
        <f>E560+1</f>
        <v>389</v>
      </c>
      <c r="F618" s="10" t="s">
        <v>9</v>
      </c>
    </row>
    <row r="619" spans="1:5" ht="12.75">
      <c r="A619" s="2" t="str">
        <f>CONCATENATE("L-",A590)</f>
        <v>L-84</v>
      </c>
      <c r="B619" s="1" t="s">
        <v>473</v>
      </c>
      <c r="D619" s="1" t="s">
        <v>471</v>
      </c>
      <c r="E619" s="6"/>
    </row>
    <row r="620" spans="1:5" ht="12.75">
      <c r="A620" s="1"/>
      <c r="B620" s="2" t="str">
        <f>CONCATENATE("L-",B588)</f>
        <v>L-194</v>
      </c>
      <c r="C620" s="1" t="s">
        <v>474</v>
      </c>
      <c r="D620" s="2" t="str">
        <f>CONCATENATE("L-",C600)</f>
        <v>L-322</v>
      </c>
      <c r="E620" s="6"/>
    </row>
    <row r="621" spans="1:5" ht="12.75">
      <c r="A621" s="2" t="str">
        <f>CONCATENATE("L-",A594)</f>
        <v>L-85</v>
      </c>
      <c r="B621" s="7">
        <f>B617+1</f>
        <v>267</v>
      </c>
      <c r="C621" s="5"/>
      <c r="D621" s="8">
        <f>D613+1</f>
        <v>358</v>
      </c>
      <c r="E621" s="7" t="s">
        <v>517</v>
      </c>
    </row>
    <row r="622" spans="1:4" ht="12.75">
      <c r="A622" s="3">
        <f>A618+1</f>
        <v>199</v>
      </c>
      <c r="B622" t="s">
        <v>350</v>
      </c>
      <c r="C622" s="6">
        <f>C614+1</f>
        <v>324</v>
      </c>
      <c r="D622" s="7" t="s">
        <v>476</v>
      </c>
    </row>
    <row r="623" spans="1:3" ht="12.75">
      <c r="A623" s="2" t="str">
        <f>CONCATENATE("L-",A598,"  09 - B Castrow [Mt.R]")</f>
        <v>L-86  09 - B Castrow [Mt.R]</v>
      </c>
      <c r="B623" s="1" t="s">
        <v>348</v>
      </c>
      <c r="C623" s="6"/>
    </row>
    <row r="624" spans="1:3" ht="12.75">
      <c r="A624" s="1"/>
      <c r="B624" s="2" t="str">
        <f>CONCATENATE("L-",B580)</f>
        <v>L-193</v>
      </c>
      <c r="C624" s="7" t="s">
        <v>475</v>
      </c>
    </row>
    <row r="625" spans="1:2" ht="12.75">
      <c r="A625" s="2" t="str">
        <f>CONCATENATE("L-",A602,"  09 - B Wash [Ken]")</f>
        <v>L-87  09 - B Wash [Ken]</v>
      </c>
      <c r="B625" s="7">
        <f>B621+1</f>
        <v>268</v>
      </c>
    </row>
    <row r="626" spans="1:7" ht="12.75">
      <c r="A626" s="3">
        <f>A622+1</f>
        <v>200</v>
      </c>
      <c r="B626" t="s">
        <v>349</v>
      </c>
      <c r="E626" s="1" t="s">
        <v>472</v>
      </c>
      <c r="F626" s="9"/>
      <c r="G626" s="9"/>
    </row>
    <row r="627" spans="1:7" ht="12.75">
      <c r="A627" s="2" t="str">
        <f>CONCATENATE("L-",A606)</f>
        <v>L-88</v>
      </c>
      <c r="E627" s="2" t="str">
        <f>CONCATENATE("L-",D613)</f>
        <v>L-357</v>
      </c>
      <c r="F627" s="9"/>
      <c r="G627" s="9"/>
    </row>
    <row r="628" spans="4:7" ht="12.75">
      <c r="D628" s="9"/>
      <c r="E628" s="6">
        <f>E570+1</f>
        <v>375</v>
      </c>
      <c r="F628" s="1" t="s">
        <v>556</v>
      </c>
      <c r="G628" s="9"/>
    </row>
    <row r="629" spans="4:6" ht="12.75">
      <c r="D629" s="9"/>
      <c r="E629" s="3" t="s">
        <v>348</v>
      </c>
      <c r="F629" s="10" t="s">
        <v>529</v>
      </c>
    </row>
    <row r="630" ht="12.75">
      <c r="E630" s="9" t="str">
        <f>CONCATENATE("L-",D621)</f>
        <v>L-358</v>
      </c>
    </row>
    <row r="632" spans="1:6" ht="12.75">
      <c r="A632" s="15" t="s">
        <v>24</v>
      </c>
      <c r="B632" s="13"/>
      <c r="C632" s="13"/>
      <c r="D632" s="13"/>
      <c r="E632" s="13"/>
      <c r="F632" s="13"/>
    </row>
    <row r="633" ht="12.75">
      <c r="A633" s="1" t="s">
        <v>134</v>
      </c>
    </row>
    <row r="634" spans="1:2" ht="12.75">
      <c r="A634" s="2">
        <f>A606+1</f>
        <v>89</v>
      </c>
      <c r="B634" s="1" t="s">
        <v>351</v>
      </c>
    </row>
    <row r="635" spans="1:2" ht="12.75">
      <c r="A635" s="3"/>
      <c r="B635" s="5"/>
    </row>
    <row r="636" spans="2:3" ht="12.75">
      <c r="B636" s="6">
        <f>B604+1+4</f>
        <v>201</v>
      </c>
      <c r="C636" s="1" t="s">
        <v>352</v>
      </c>
    </row>
    <row r="637" spans="1:3" ht="12.75">
      <c r="A637" s="1" t="s">
        <v>160</v>
      </c>
      <c r="B637" s="6"/>
      <c r="C637" s="5"/>
    </row>
    <row r="638" spans="1:3" ht="12.75">
      <c r="A638" s="2">
        <f>A634+1</f>
        <v>90</v>
      </c>
      <c r="B638" s="1" t="s">
        <v>353</v>
      </c>
      <c r="C638" s="8"/>
    </row>
    <row r="639" spans="1:3" ht="12.75">
      <c r="A639" s="3"/>
      <c r="C639" s="6"/>
    </row>
    <row r="640" spans="3:4" ht="12.75">
      <c r="C640" s="6">
        <f>C622+1</f>
        <v>325</v>
      </c>
      <c r="D640" s="1" t="s">
        <v>477</v>
      </c>
    </row>
    <row r="641" spans="1:4" ht="12.75">
      <c r="A641" s="1" t="s">
        <v>135</v>
      </c>
      <c r="C641" s="6"/>
      <c r="D641" s="5"/>
    </row>
    <row r="642" spans="1:4" ht="12.75">
      <c r="A642" s="2">
        <f>A638+1</f>
        <v>91</v>
      </c>
      <c r="B642" s="4" t="s">
        <v>354</v>
      </c>
      <c r="C642" s="6"/>
      <c r="D642" s="8"/>
    </row>
    <row r="643" spans="1:4" ht="12.75">
      <c r="A643" s="3"/>
      <c r="B643" s="5"/>
      <c r="C643" s="8"/>
      <c r="D643" s="8"/>
    </row>
    <row r="644" spans="2:4" ht="12.75">
      <c r="B644" s="6">
        <f>B636+1</f>
        <v>202</v>
      </c>
      <c r="C644" s="3" t="s">
        <v>356</v>
      </c>
      <c r="D644" s="8"/>
    </row>
    <row r="645" spans="1:4" ht="12.75">
      <c r="A645" s="1"/>
      <c r="B645" s="6"/>
      <c r="D645" s="6"/>
    </row>
    <row r="646" spans="1:4" ht="12.75">
      <c r="A646" s="2">
        <f>A642+1</f>
        <v>92</v>
      </c>
      <c r="B646" s="3" t="s">
        <v>355</v>
      </c>
      <c r="D646" s="6"/>
    </row>
    <row r="647" spans="1:4" ht="12.75">
      <c r="A647" s="3" t="s">
        <v>136</v>
      </c>
      <c r="D647" s="6"/>
    </row>
    <row r="648" spans="4:5" ht="12.75">
      <c r="D648" s="6">
        <f>D592+1</f>
        <v>404</v>
      </c>
      <c r="E648" s="1" t="s">
        <v>557</v>
      </c>
    </row>
    <row r="649" spans="1:5" ht="12.75">
      <c r="A649" s="1" t="s">
        <v>137</v>
      </c>
      <c r="D649" s="6"/>
      <c r="E649" s="10" t="s">
        <v>3</v>
      </c>
    </row>
    <row r="650" spans="1:4" ht="12.75">
      <c r="A650" s="2">
        <f>A646+1</f>
        <v>93</v>
      </c>
      <c r="B650" s="1" t="s">
        <v>357</v>
      </c>
      <c r="D650" s="6"/>
    </row>
    <row r="651" spans="1:4" ht="12.75">
      <c r="A651" s="3"/>
      <c r="B651" s="5"/>
      <c r="D651" s="6"/>
    </row>
    <row r="652" spans="2:4" ht="12.75">
      <c r="B652" s="6">
        <f>B644+1</f>
        <v>203</v>
      </c>
      <c r="C652" s="1" t="s">
        <v>362</v>
      </c>
      <c r="D652" s="6"/>
    </row>
    <row r="653" spans="1:4" ht="12.75">
      <c r="A653" s="1"/>
      <c r="B653" s="6"/>
      <c r="C653" s="5"/>
      <c r="D653" s="8"/>
    </row>
    <row r="654" spans="1:4" ht="12.75">
      <c r="A654" s="2">
        <f>A650+1</f>
        <v>94</v>
      </c>
      <c r="B654" s="3" t="s">
        <v>358</v>
      </c>
      <c r="C654" s="8"/>
      <c r="D654" s="8"/>
    </row>
    <row r="655" spans="1:4" ht="12.75">
      <c r="A655" s="3" t="s">
        <v>138</v>
      </c>
      <c r="C655" s="6"/>
      <c r="D655" s="8"/>
    </row>
    <row r="656" spans="3:4" ht="12.75">
      <c r="C656" s="6">
        <f>C640+1</f>
        <v>326</v>
      </c>
      <c r="D656" s="7" t="s">
        <v>362</v>
      </c>
    </row>
    <row r="657" spans="1:3" ht="12.75">
      <c r="A657" s="1" t="s">
        <v>139</v>
      </c>
      <c r="C657" s="6"/>
    </row>
    <row r="658" spans="1:3" ht="12.75">
      <c r="A658" s="2">
        <f>A654+1</f>
        <v>95</v>
      </c>
      <c r="B658" s="1" t="s">
        <v>359</v>
      </c>
      <c r="C658" s="6"/>
    </row>
    <row r="659" spans="1:3" ht="12.75">
      <c r="A659" s="3"/>
      <c r="B659" s="5"/>
      <c r="C659" s="8"/>
    </row>
    <row r="660" spans="2:3" ht="12.75">
      <c r="B660" s="6">
        <f>B652+1</f>
        <v>204</v>
      </c>
      <c r="C660" s="3" t="s">
        <v>361</v>
      </c>
    </row>
    <row r="661" spans="1:2" ht="12.75">
      <c r="A661" s="1"/>
      <c r="B661" s="6"/>
    </row>
    <row r="662" spans="1:2" ht="12.75">
      <c r="A662" s="2">
        <f>A658+1</f>
        <v>96</v>
      </c>
      <c r="B662" s="3" t="s">
        <v>360</v>
      </c>
    </row>
    <row r="663" ht="12.75">
      <c r="A663" s="3" t="s">
        <v>140</v>
      </c>
    </row>
    <row r="665" spans="1:6" ht="12.75">
      <c r="A665" s="11"/>
      <c r="B665" s="11"/>
      <c r="C665" s="11"/>
      <c r="D665" s="11"/>
      <c r="E665" s="11"/>
      <c r="F665" s="11"/>
    </row>
    <row r="666" s="12" customFormat="1" ht="12.75"/>
    <row r="667" spans="2:4" ht="12.75">
      <c r="B667" s="1" t="s">
        <v>363</v>
      </c>
      <c r="D667" s="1" t="s">
        <v>478</v>
      </c>
    </row>
    <row r="668" spans="1:4" ht="12.75">
      <c r="A668" s="1"/>
      <c r="B668" s="2" t="str">
        <f>CONCATENATE("L-",B660)</f>
        <v>L-204</v>
      </c>
      <c r="C668" s="1" t="s">
        <v>369</v>
      </c>
      <c r="D668" s="2" t="str">
        <f>CONCATENATE("L-",C640)</f>
        <v>L-325</v>
      </c>
    </row>
    <row r="669" spans="1:5" ht="12.75">
      <c r="A669" s="2" t="str">
        <f>CONCATENATE("L-",A634)</f>
        <v>L-89</v>
      </c>
      <c r="B669" s="7">
        <f>B625+1</f>
        <v>269</v>
      </c>
      <c r="C669" s="5"/>
      <c r="D669" s="17">
        <f>D621+1</f>
        <v>359</v>
      </c>
      <c r="E669" s="1" t="s">
        <v>518</v>
      </c>
    </row>
    <row r="670" spans="1:5" ht="12.75">
      <c r="A670" s="3">
        <f>B660+1</f>
        <v>205</v>
      </c>
      <c r="C670" s="6">
        <f>C656+1</f>
        <v>327</v>
      </c>
      <c r="D670" s="7" t="s">
        <v>480</v>
      </c>
      <c r="E670" s="6"/>
    </row>
    <row r="671" spans="1:5" ht="12.75">
      <c r="A671" s="2" t="str">
        <f>CONCATENATE("L-",A638)</f>
        <v>L-90</v>
      </c>
      <c r="B671" s="1" t="s">
        <v>364</v>
      </c>
      <c r="C671" s="6"/>
      <c r="E671" s="6"/>
    </row>
    <row r="672" spans="1:5" ht="12.75">
      <c r="A672" s="1"/>
      <c r="B672" s="2" t="str">
        <f>CONCATENATE("L-",B652)</f>
        <v>L-203</v>
      </c>
      <c r="C672" s="1" t="s">
        <v>368</v>
      </c>
      <c r="E672" s="6"/>
    </row>
    <row r="673" spans="1:6" ht="12.75">
      <c r="A673" s="2" t="str">
        <f>CONCATENATE("L-",A642)</f>
        <v>L-91</v>
      </c>
      <c r="B673" s="7">
        <f>B669+1</f>
        <v>270</v>
      </c>
      <c r="E673" s="6"/>
      <c r="F673" s="1" t="s">
        <v>558</v>
      </c>
    </row>
    <row r="674" spans="1:6" ht="12.75">
      <c r="A674" s="1">
        <f>A670+1</f>
        <v>206</v>
      </c>
      <c r="B674" s="9"/>
      <c r="E674" s="6">
        <f>E618+1</f>
        <v>390</v>
      </c>
      <c r="F674" s="10" t="s">
        <v>9</v>
      </c>
    </row>
    <row r="675" spans="1:5" ht="12.75">
      <c r="A675" s="2" t="str">
        <f>CONCATENATE("L-",A646)</f>
        <v>L-92</v>
      </c>
      <c r="B675" s="1" t="s">
        <v>365</v>
      </c>
      <c r="D675" s="1" t="s">
        <v>479</v>
      </c>
      <c r="E675" s="6"/>
    </row>
    <row r="676" spans="1:5" ht="12.75">
      <c r="A676" s="1"/>
      <c r="B676" s="2" t="str">
        <f>CONCATENATE("L-",B644)</f>
        <v>L-202</v>
      </c>
      <c r="C676" s="1" t="s">
        <v>367</v>
      </c>
      <c r="D676" s="2" t="str">
        <f>CONCATENATE("L-",C656)</f>
        <v>L-326</v>
      </c>
      <c r="E676" s="6"/>
    </row>
    <row r="677" spans="1:5" ht="12.75">
      <c r="A677" s="2" t="str">
        <f>CONCATENATE("L-",A650)</f>
        <v>L-93</v>
      </c>
      <c r="B677" s="7">
        <f>B673+1</f>
        <v>271</v>
      </c>
      <c r="C677" s="5"/>
      <c r="D677" s="8">
        <f>D669+1</f>
        <v>360</v>
      </c>
      <c r="E677" s="7" t="s">
        <v>519</v>
      </c>
    </row>
    <row r="678" spans="1:4" ht="12.75">
      <c r="A678" s="3">
        <f>A674+1</f>
        <v>207</v>
      </c>
      <c r="C678" s="6">
        <f>C670+1</f>
        <v>328</v>
      </c>
      <c r="D678" s="7" t="s">
        <v>482</v>
      </c>
    </row>
    <row r="679" spans="1:3" ht="12.75">
      <c r="A679" s="2" t="str">
        <f>CONCATENATE("L-",A654)</f>
        <v>L-94</v>
      </c>
      <c r="B679" s="1" t="s">
        <v>366</v>
      </c>
      <c r="C679" s="6"/>
    </row>
    <row r="680" spans="1:3" ht="12.75">
      <c r="A680" s="1"/>
      <c r="B680" s="2" t="str">
        <f>CONCATENATE("L-",B636)</f>
        <v>L-201</v>
      </c>
      <c r="C680" s="1" t="s">
        <v>481</v>
      </c>
    </row>
    <row r="681" spans="1:2" ht="12.75">
      <c r="A681" s="2" t="str">
        <f>CONCATENATE("L-",A658)</f>
        <v>L-95</v>
      </c>
      <c r="B681" s="7">
        <f>B677+1</f>
        <v>272</v>
      </c>
    </row>
    <row r="682" spans="1:7" ht="12.75">
      <c r="A682" s="3">
        <f>A678+1</f>
        <v>208</v>
      </c>
      <c r="E682" s="1" t="s">
        <v>478</v>
      </c>
      <c r="F682" s="9"/>
      <c r="G682" s="9"/>
    </row>
    <row r="683" spans="1:7" ht="12.75">
      <c r="A683" s="2" t="str">
        <f>CONCATENATE("L-",A662)</f>
        <v>L-96</v>
      </c>
      <c r="E683" s="2" t="str">
        <f>CONCATENATE("L-",D669)</f>
        <v>L-359</v>
      </c>
      <c r="F683" s="9"/>
      <c r="G683" s="9"/>
    </row>
    <row r="684" spans="4:7" ht="12.75">
      <c r="D684" s="9"/>
      <c r="E684" s="6">
        <f>E628+1</f>
        <v>376</v>
      </c>
      <c r="F684" s="1" t="s">
        <v>559</v>
      </c>
      <c r="G684" s="9"/>
    </row>
    <row r="685" spans="4:6" ht="12.75">
      <c r="D685" s="9"/>
      <c r="E685" s="3" t="s">
        <v>520</v>
      </c>
      <c r="F685" s="10" t="s">
        <v>529</v>
      </c>
    </row>
    <row r="686" ht="12.75">
      <c r="E686" s="9" t="str">
        <f>CONCATENATE("L-",D677)</f>
        <v>L-360</v>
      </c>
    </row>
    <row r="688" ht="12.75">
      <c r="B688" s="16" t="s">
        <v>0</v>
      </c>
    </row>
    <row r="689" ht="12.75">
      <c r="A689" t="s">
        <v>156</v>
      </c>
    </row>
    <row r="690" spans="1:6" ht="12.75">
      <c r="A690" s="15" t="s">
        <v>25</v>
      </c>
      <c r="B690" s="13"/>
      <c r="C690" s="13"/>
      <c r="D690" s="13"/>
      <c r="E690" s="13"/>
      <c r="F690" s="13"/>
    </row>
    <row r="691" ht="12.75">
      <c r="A691" s="1" t="s">
        <v>141</v>
      </c>
    </row>
    <row r="692" spans="1:2" ht="12.75">
      <c r="A692" s="2">
        <f>A662+1</f>
        <v>97</v>
      </c>
      <c r="B692" s="1" t="s">
        <v>370</v>
      </c>
    </row>
    <row r="693" spans="1:2" ht="12.75">
      <c r="A693" s="3"/>
      <c r="B693" s="5"/>
    </row>
    <row r="694" spans="2:3" ht="12.75">
      <c r="B694" s="6">
        <f>B660+1+4</f>
        <v>209</v>
      </c>
      <c r="C694" s="1" t="s">
        <v>370</v>
      </c>
    </row>
    <row r="695" spans="1:3" ht="12.75">
      <c r="A695" s="1"/>
      <c r="B695" s="6"/>
      <c r="C695" s="5"/>
    </row>
    <row r="696" spans="1:3" ht="12.75">
      <c r="A696" s="2">
        <f>A692+1</f>
        <v>98</v>
      </c>
      <c r="B696" s="7"/>
      <c r="C696" s="8"/>
    </row>
    <row r="697" spans="1:3" ht="12.75">
      <c r="A697" s="3"/>
      <c r="C697" s="6"/>
    </row>
    <row r="698" spans="3:4" ht="12.75">
      <c r="C698" s="6">
        <f>C678+1</f>
        <v>329</v>
      </c>
      <c r="D698" s="1" t="s">
        <v>483</v>
      </c>
    </row>
    <row r="699" spans="1:4" ht="12.75">
      <c r="A699" s="1"/>
      <c r="C699" s="6"/>
      <c r="D699" s="5"/>
    </row>
    <row r="700" spans="1:4" ht="12.75">
      <c r="A700" s="2">
        <f>A696+1</f>
        <v>99</v>
      </c>
      <c r="B700" s="4"/>
      <c r="C700" s="6"/>
      <c r="D700" s="8"/>
    </row>
    <row r="701" spans="1:4" ht="12.75">
      <c r="A701" s="3"/>
      <c r="B701" s="5"/>
      <c r="C701" s="8"/>
      <c r="D701" s="8"/>
    </row>
    <row r="702" spans="2:4" ht="12.75">
      <c r="B702" s="6">
        <f>B694+1</f>
        <v>210</v>
      </c>
      <c r="C702" s="3" t="s">
        <v>371</v>
      </c>
      <c r="D702" s="8"/>
    </row>
    <row r="703" spans="1:4" ht="12.75">
      <c r="A703" s="1"/>
      <c r="B703" s="6"/>
      <c r="D703" s="6"/>
    </row>
    <row r="704" spans="1:4" ht="12.75">
      <c r="A704" s="2">
        <f>A700+1</f>
        <v>100</v>
      </c>
      <c r="B704" s="3" t="s">
        <v>371</v>
      </c>
      <c r="D704" s="6"/>
    </row>
    <row r="705" spans="1:4" ht="12.75">
      <c r="A705" s="3" t="s">
        <v>142</v>
      </c>
      <c r="D705" s="6"/>
    </row>
    <row r="706" spans="4:5" ht="12.75">
      <c r="D706" s="6">
        <f>D648+1</f>
        <v>405</v>
      </c>
      <c r="E706" s="1" t="s">
        <v>560</v>
      </c>
    </row>
    <row r="707" spans="1:5" ht="12.75">
      <c r="A707" s="1" t="s">
        <v>143</v>
      </c>
      <c r="D707" s="6"/>
      <c r="E707" s="10" t="s">
        <v>3</v>
      </c>
    </row>
    <row r="708" spans="1:4" ht="12.75">
      <c r="A708" s="2">
        <f>A704+1</f>
        <v>101</v>
      </c>
      <c r="B708" s="1" t="s">
        <v>372</v>
      </c>
      <c r="D708" s="6"/>
    </row>
    <row r="709" spans="1:4" ht="12.75">
      <c r="A709" s="3"/>
      <c r="B709" s="5"/>
      <c r="D709" s="6"/>
    </row>
    <row r="710" spans="2:4" ht="12.75">
      <c r="B710" s="6">
        <f>B702+1</f>
        <v>211</v>
      </c>
      <c r="C710" s="1" t="s">
        <v>373</v>
      </c>
      <c r="D710" s="6"/>
    </row>
    <row r="711" spans="1:4" ht="12.75">
      <c r="A711" s="1"/>
      <c r="B711" s="6"/>
      <c r="C711" s="5"/>
      <c r="D711" s="8"/>
    </row>
    <row r="712" spans="1:4" ht="12.75">
      <c r="A712" s="2">
        <f>A708+1</f>
        <v>102</v>
      </c>
      <c r="B712" s="3" t="s">
        <v>374</v>
      </c>
      <c r="C712" s="8"/>
      <c r="D712" s="8"/>
    </row>
    <row r="713" spans="1:4" ht="12.75">
      <c r="A713" s="3" t="s">
        <v>144</v>
      </c>
      <c r="C713" s="6"/>
      <c r="D713" s="8"/>
    </row>
    <row r="714" spans="3:4" ht="12.75">
      <c r="C714" s="6">
        <f>C698+1</f>
        <v>330</v>
      </c>
      <c r="D714" s="7" t="s">
        <v>484</v>
      </c>
    </row>
    <row r="715" spans="1:3" ht="12.75">
      <c r="A715" s="1"/>
      <c r="C715" s="6"/>
    </row>
    <row r="716" spans="1:3" ht="12.75">
      <c r="A716" s="2">
        <f>A712+1</f>
        <v>103</v>
      </c>
      <c r="B716" s="4"/>
      <c r="C716" s="6"/>
    </row>
    <row r="717" spans="1:3" ht="12.75">
      <c r="A717" s="3"/>
      <c r="B717" s="5"/>
      <c r="C717" s="8"/>
    </row>
    <row r="718" spans="2:3" ht="12.75">
      <c r="B718" s="6">
        <f>B710+1</f>
        <v>212</v>
      </c>
      <c r="C718" s="3" t="s">
        <v>376</v>
      </c>
    </row>
    <row r="719" spans="1:2" ht="12.75">
      <c r="A719" s="1"/>
      <c r="B719" s="6"/>
    </row>
    <row r="720" spans="1:2" ht="12.75">
      <c r="A720" s="2">
        <f>A716+1</f>
        <v>104</v>
      </c>
      <c r="B720" s="3" t="s">
        <v>376</v>
      </c>
    </row>
    <row r="721" ht="12.75">
      <c r="A721" s="3" t="s">
        <v>145</v>
      </c>
    </row>
    <row r="723" spans="1:6" ht="12.75">
      <c r="A723" s="11"/>
      <c r="B723" s="11"/>
      <c r="C723" s="11"/>
      <c r="D723" s="11"/>
      <c r="E723" s="11"/>
      <c r="F723" s="11"/>
    </row>
    <row r="724" s="12" customFormat="1" ht="12.75"/>
    <row r="725" spans="2:4" ht="12.75">
      <c r="B725" s="1"/>
      <c r="D725" s="1" t="s">
        <v>486</v>
      </c>
    </row>
    <row r="726" spans="1:4" ht="12.75">
      <c r="A726" s="1"/>
      <c r="B726" s="2" t="str">
        <f>CONCATENATE("L-",B718)</f>
        <v>L-212</v>
      </c>
      <c r="C726" s="4"/>
      <c r="D726" s="2" t="str">
        <f>CONCATENATE("L-",C698)</f>
        <v>L-329</v>
      </c>
    </row>
    <row r="727" spans="1:5" ht="12.75">
      <c r="A727" s="2" t="str">
        <f>CONCATENATE("L-",A692)</f>
        <v>L-97</v>
      </c>
      <c r="B727" s="7">
        <f>B681+1</f>
        <v>273</v>
      </c>
      <c r="C727" s="5"/>
      <c r="D727" s="8">
        <f>D677+1</f>
        <v>361</v>
      </c>
      <c r="E727" s="1" t="s">
        <v>521</v>
      </c>
    </row>
    <row r="728" spans="1:5" ht="12.75">
      <c r="A728" s="3">
        <f>B718+1</f>
        <v>213</v>
      </c>
      <c r="C728" s="6">
        <f>C714+1</f>
        <v>331</v>
      </c>
      <c r="D728" s="3" t="s">
        <v>375</v>
      </c>
      <c r="E728" s="2"/>
    </row>
    <row r="729" spans="1:5" ht="12.75">
      <c r="A729" s="2" t="str">
        <f>CONCATENATE("L-",A696)</f>
        <v>L-98</v>
      </c>
      <c r="B729" s="3" t="s">
        <v>377</v>
      </c>
      <c r="C729" s="6"/>
      <c r="E729" s="6"/>
    </row>
    <row r="730" spans="1:5" ht="12.75">
      <c r="A730" s="1"/>
      <c r="B730" s="2" t="str">
        <f>CONCATENATE("L-",B710)</f>
        <v>L-211</v>
      </c>
      <c r="C730" s="3" t="s">
        <v>375</v>
      </c>
      <c r="E730" s="6"/>
    </row>
    <row r="731" spans="1:6" ht="12.75">
      <c r="A731" s="2" t="str">
        <f>CONCATENATE("L-",A700)</f>
        <v>L-99</v>
      </c>
      <c r="B731" s="7">
        <f>B727+1</f>
        <v>274</v>
      </c>
      <c r="E731" s="6"/>
      <c r="F731" s="1" t="s">
        <v>561</v>
      </c>
    </row>
    <row r="732" spans="1:6" ht="12.75">
      <c r="A732" s="1">
        <f>A728+1</f>
        <v>214</v>
      </c>
      <c r="B732" s="9"/>
      <c r="E732" s="6">
        <f>E674+1</f>
        <v>391</v>
      </c>
      <c r="F732" s="10" t="s">
        <v>9</v>
      </c>
    </row>
    <row r="733" spans="1:5" ht="12.75">
      <c r="A733" s="2" t="str">
        <f>CONCATENATE("L-",A704)</f>
        <v>L-100</v>
      </c>
      <c r="B733" s="1"/>
      <c r="D733" s="1" t="s">
        <v>485</v>
      </c>
      <c r="E733" s="6"/>
    </row>
    <row r="734" spans="1:5" ht="12.75">
      <c r="A734" s="1"/>
      <c r="B734" s="2" t="str">
        <f>CONCATENATE("L-",B702)</f>
        <v>L-210</v>
      </c>
      <c r="C734" s="4"/>
      <c r="D734" s="2" t="str">
        <f>CONCATENATE("L-",C714)</f>
        <v>L-330</v>
      </c>
      <c r="E734" s="6"/>
    </row>
    <row r="735" spans="1:5" ht="12.75">
      <c r="A735" s="2" t="str">
        <f>CONCATENATE("L-",A708)</f>
        <v>L-101</v>
      </c>
      <c r="B735" s="7">
        <f>B731+1</f>
        <v>275</v>
      </c>
      <c r="C735" s="5"/>
      <c r="D735" s="8">
        <f>D727+1</f>
        <v>362</v>
      </c>
      <c r="E735" s="7" t="s">
        <v>372</v>
      </c>
    </row>
    <row r="736" spans="1:4" ht="12.75">
      <c r="A736" s="3">
        <f>A732+1</f>
        <v>215</v>
      </c>
      <c r="C736" s="6">
        <f>C728+1</f>
        <v>332</v>
      </c>
      <c r="D736" s="7"/>
    </row>
    <row r="737" spans="1:3" ht="12.75">
      <c r="A737" s="2" t="str">
        <f>CONCATENATE("L-",A712)</f>
        <v>L-102</v>
      </c>
      <c r="B737" s="1"/>
      <c r="C737" s="6"/>
    </row>
    <row r="738" spans="1:3" ht="12.75">
      <c r="A738" s="1"/>
      <c r="B738" s="2" t="str">
        <f>CONCATENATE("L-",B694)</f>
        <v>L-209</v>
      </c>
      <c r="C738" s="7"/>
    </row>
    <row r="739" spans="1:2" ht="12.75">
      <c r="A739" s="2" t="str">
        <f>CONCATENATE("L-",A716)</f>
        <v>L-103</v>
      </c>
      <c r="B739" s="7">
        <f>B735+1</f>
        <v>276</v>
      </c>
    </row>
    <row r="740" spans="1:7" ht="12.75">
      <c r="A740" s="3">
        <f>A736+1</f>
        <v>216</v>
      </c>
      <c r="E740" s="1" t="s">
        <v>522</v>
      </c>
      <c r="F740" s="9"/>
      <c r="G740" s="9"/>
    </row>
    <row r="741" spans="1:7" ht="12.75">
      <c r="A741" s="2" t="str">
        <f>CONCATENATE("L-",A720)</f>
        <v>L-104</v>
      </c>
      <c r="E741" s="2" t="str">
        <f>CONCATENATE("L-",D727)</f>
        <v>L-361</v>
      </c>
      <c r="F741" s="9"/>
      <c r="G741" s="9"/>
    </row>
    <row r="742" spans="4:7" ht="12.75">
      <c r="D742" s="9"/>
      <c r="E742" s="6">
        <f>E684+1</f>
        <v>377</v>
      </c>
      <c r="F742" s="1" t="s">
        <v>375</v>
      </c>
      <c r="G742" s="9"/>
    </row>
    <row r="743" spans="4:6" ht="12.75">
      <c r="D743" s="9"/>
      <c r="E743" s="3"/>
      <c r="F743" s="10" t="s">
        <v>529</v>
      </c>
    </row>
    <row r="744" ht="12.75">
      <c r="E744" s="9" t="str">
        <f>CONCATENATE("L-",D735)</f>
        <v>L-362</v>
      </c>
    </row>
    <row r="746" spans="1:6" ht="12.75">
      <c r="A746" s="15" t="s">
        <v>26</v>
      </c>
      <c r="B746" s="13"/>
      <c r="C746" s="13"/>
      <c r="D746" s="13"/>
      <c r="E746" s="13"/>
      <c r="F746" s="13"/>
    </row>
    <row r="747" ht="12.75">
      <c r="A747" s="1" t="s">
        <v>146</v>
      </c>
    </row>
    <row r="748" spans="1:2" ht="12.75">
      <c r="A748" s="2">
        <f>A720+1</f>
        <v>105</v>
      </c>
      <c r="B748" s="1" t="s">
        <v>378</v>
      </c>
    </row>
    <row r="749" spans="1:2" ht="12.75">
      <c r="A749" s="3"/>
      <c r="B749" s="5"/>
    </row>
    <row r="750" spans="2:3" ht="12.75">
      <c r="B750" s="6">
        <f>B718+1+4</f>
        <v>217</v>
      </c>
      <c r="C750" s="1" t="s">
        <v>378</v>
      </c>
    </row>
    <row r="751" spans="1:3" ht="12.75">
      <c r="A751" s="1"/>
      <c r="B751" s="6"/>
      <c r="C751" s="5"/>
    </row>
    <row r="752" spans="1:3" ht="12.75">
      <c r="A752" s="2">
        <f>A748+1</f>
        <v>106</v>
      </c>
      <c r="B752" s="7"/>
      <c r="C752" s="8"/>
    </row>
    <row r="753" spans="1:3" ht="12.75">
      <c r="A753" s="3"/>
      <c r="C753" s="6"/>
    </row>
    <row r="754" spans="3:4" ht="12.75">
      <c r="C754" s="6">
        <f>C736+1</f>
        <v>333</v>
      </c>
      <c r="D754" s="1" t="s">
        <v>487</v>
      </c>
    </row>
    <row r="755" spans="1:4" ht="12.75">
      <c r="A755" s="1" t="s">
        <v>147</v>
      </c>
      <c r="C755" s="6"/>
      <c r="D755" s="5"/>
    </row>
    <row r="756" spans="1:4" ht="12.75">
      <c r="A756" s="2">
        <f>A752+1</f>
        <v>107</v>
      </c>
      <c r="B756" s="1" t="s">
        <v>379</v>
      </c>
      <c r="C756" s="6"/>
      <c r="D756" s="8"/>
    </row>
    <row r="757" spans="1:4" ht="12.75">
      <c r="A757" s="3"/>
      <c r="B757" s="5"/>
      <c r="C757" s="8"/>
      <c r="D757" s="8"/>
    </row>
    <row r="758" spans="2:4" ht="12.75">
      <c r="B758" s="6">
        <f>B750+1</f>
        <v>218</v>
      </c>
      <c r="C758" s="1" t="s">
        <v>381</v>
      </c>
      <c r="D758" s="8"/>
    </row>
    <row r="759" spans="1:4" ht="12.75">
      <c r="A759" s="1"/>
      <c r="B759" s="6"/>
      <c r="D759" s="6"/>
    </row>
    <row r="760" spans="1:4" ht="12.75">
      <c r="A760" s="2">
        <f>A756+1</f>
        <v>108</v>
      </c>
      <c r="B760" s="3" t="s">
        <v>380</v>
      </c>
      <c r="D760" s="6"/>
    </row>
    <row r="761" spans="1:4" ht="12.75">
      <c r="A761" s="3" t="s">
        <v>148</v>
      </c>
      <c r="D761" s="6"/>
    </row>
    <row r="762" spans="4:5" ht="12.75">
      <c r="D762" s="6">
        <f>D706+1</f>
        <v>406</v>
      </c>
      <c r="E762" s="1" t="s">
        <v>562</v>
      </c>
    </row>
    <row r="763" spans="1:5" ht="12.75">
      <c r="A763" s="1" t="s">
        <v>149</v>
      </c>
      <c r="D763" s="6"/>
      <c r="E763" s="10" t="s">
        <v>3</v>
      </c>
    </row>
    <row r="764" spans="1:4" ht="12.75">
      <c r="A764" s="2">
        <f>A760+1</f>
        <v>109</v>
      </c>
      <c r="B764" s="1" t="s">
        <v>382</v>
      </c>
      <c r="D764" s="6"/>
    </row>
    <row r="765" spans="1:4" ht="12.75">
      <c r="A765" s="3"/>
      <c r="B765" s="5"/>
      <c r="D765" s="6"/>
    </row>
    <row r="766" spans="2:4" ht="12.75">
      <c r="B766" s="6">
        <f>B758+1</f>
        <v>219</v>
      </c>
      <c r="C766" s="1" t="s">
        <v>382</v>
      </c>
      <c r="D766" s="6"/>
    </row>
    <row r="767" spans="1:4" ht="12.75">
      <c r="A767" s="1"/>
      <c r="B767" s="6"/>
      <c r="C767" s="5"/>
      <c r="D767" s="8"/>
    </row>
    <row r="768" spans="1:4" ht="12.75">
      <c r="A768" s="2">
        <f>A764+1</f>
        <v>110</v>
      </c>
      <c r="B768" s="7"/>
      <c r="C768" s="8"/>
      <c r="D768" s="8"/>
    </row>
    <row r="769" spans="1:4" ht="12.75">
      <c r="A769" s="3"/>
      <c r="C769" s="6"/>
      <c r="D769" s="8"/>
    </row>
    <row r="770" spans="3:4" ht="12.75">
      <c r="C770" s="6">
        <f>C754+1</f>
        <v>334</v>
      </c>
      <c r="D770" s="3" t="s">
        <v>488</v>
      </c>
    </row>
    <row r="771" spans="1:3" ht="12.75">
      <c r="A771" s="1"/>
      <c r="C771" s="6"/>
    </row>
    <row r="772" spans="1:3" ht="12.75">
      <c r="A772" s="2">
        <f>A768+1</f>
        <v>111</v>
      </c>
      <c r="B772" s="4"/>
      <c r="C772" s="6"/>
    </row>
    <row r="773" spans="1:3" ht="12.75">
      <c r="A773" s="3"/>
      <c r="B773" s="5"/>
      <c r="C773" s="8"/>
    </row>
    <row r="774" spans="2:3" ht="12.75">
      <c r="B774" s="6">
        <f>B766+1</f>
        <v>220</v>
      </c>
      <c r="C774" s="3" t="s">
        <v>383</v>
      </c>
    </row>
    <row r="775" spans="1:2" ht="12.75">
      <c r="A775" s="1"/>
      <c r="B775" s="6"/>
    </row>
    <row r="776" spans="1:2" ht="12.75">
      <c r="A776" s="2">
        <f>A772+1</f>
        <v>112</v>
      </c>
      <c r="B776" s="3" t="s">
        <v>383</v>
      </c>
    </row>
    <row r="777" ht="12.75">
      <c r="A777" s="3" t="s">
        <v>150</v>
      </c>
    </row>
    <row r="779" spans="1:6" ht="12.75">
      <c r="A779" s="11"/>
      <c r="B779" s="11"/>
      <c r="C779" s="11"/>
      <c r="D779" s="11"/>
      <c r="E779" s="11"/>
      <c r="F779" s="11"/>
    </row>
    <row r="780" s="12" customFormat="1" ht="12.75"/>
    <row r="781" spans="2:4" ht="12.75">
      <c r="B781" s="1"/>
      <c r="D781" s="1" t="s">
        <v>379</v>
      </c>
    </row>
    <row r="782" spans="1:4" ht="12.75">
      <c r="A782" s="1"/>
      <c r="B782" s="2" t="str">
        <f>CONCATENATE("L-",B774)</f>
        <v>L-220</v>
      </c>
      <c r="C782" s="4"/>
      <c r="D782" s="2" t="str">
        <f>CONCATENATE("L-",C754)</f>
        <v>L-333</v>
      </c>
    </row>
    <row r="783" spans="1:5" ht="12.75">
      <c r="A783" s="2" t="str">
        <f>CONCATENATE("L-",A748)</f>
        <v>L-105</v>
      </c>
      <c r="B783" s="7">
        <f>B739+1</f>
        <v>277</v>
      </c>
      <c r="C783" s="5"/>
      <c r="D783" s="8">
        <f>D735+1</f>
        <v>363</v>
      </c>
      <c r="E783" s="1"/>
    </row>
    <row r="784" spans="1:5" ht="12.75">
      <c r="A784" s="3">
        <f>B774+1</f>
        <v>221</v>
      </c>
      <c r="C784" s="6">
        <f>C770+1</f>
        <v>335</v>
      </c>
      <c r="D784" s="7"/>
      <c r="E784" s="2"/>
    </row>
    <row r="785" spans="1:5" ht="12.75">
      <c r="A785" s="2" t="str">
        <f>CONCATENATE("L-",A752)</f>
        <v>L-106</v>
      </c>
      <c r="B785" s="1"/>
      <c r="C785" s="6"/>
      <c r="E785" s="6"/>
    </row>
    <row r="786" spans="1:5" ht="12.75">
      <c r="A786" s="1"/>
      <c r="B786" s="2" t="str">
        <f>CONCATENATE("L-",B766)</f>
        <v>L-219</v>
      </c>
      <c r="C786" s="7"/>
      <c r="E786" s="6"/>
    </row>
    <row r="787" spans="1:6" ht="12.75">
      <c r="A787" s="2" t="str">
        <f>CONCATENATE("L-",A756)</f>
        <v>L-107</v>
      </c>
      <c r="B787" s="7">
        <f>B783+1</f>
        <v>278</v>
      </c>
      <c r="E787" s="6"/>
      <c r="F787" s="3" t="s">
        <v>382</v>
      </c>
    </row>
    <row r="788" spans="1:6" ht="12.75">
      <c r="A788" s="1">
        <f>A784+1</f>
        <v>222</v>
      </c>
      <c r="B788" s="9"/>
      <c r="E788" s="6">
        <f>E732+1</f>
        <v>392</v>
      </c>
      <c r="F788" s="10" t="s">
        <v>9</v>
      </c>
    </row>
    <row r="789" spans="1:5" ht="12.75">
      <c r="A789" s="2" t="str">
        <f>CONCATENATE("L-",A760)</f>
        <v>L-108</v>
      </c>
      <c r="B789" s="1" t="s">
        <v>384</v>
      </c>
      <c r="D789" s="1" t="s">
        <v>489</v>
      </c>
      <c r="E789" s="6"/>
    </row>
    <row r="790" spans="1:5" ht="12.75">
      <c r="A790" s="1"/>
      <c r="B790" s="2" t="str">
        <f>CONCATENATE("L-",B758)</f>
        <v>L-218</v>
      </c>
      <c r="C790" s="1" t="s">
        <v>385</v>
      </c>
      <c r="D790" s="2" t="str">
        <f>CONCATENATE("L-",C770)</f>
        <v>L-334</v>
      </c>
      <c r="E790" s="6"/>
    </row>
    <row r="791" spans="1:5" ht="12.75">
      <c r="A791" s="2" t="str">
        <f>CONCATENATE("L-",A764)</f>
        <v>L-109</v>
      </c>
      <c r="B791" s="7">
        <f>B787+1</f>
        <v>279</v>
      </c>
      <c r="C791" s="5"/>
      <c r="D791" s="8">
        <f>D783+1</f>
        <v>364</v>
      </c>
      <c r="E791" s="7" t="s">
        <v>382</v>
      </c>
    </row>
    <row r="792" spans="1:4" ht="12.75">
      <c r="A792" s="3">
        <f>A788+1</f>
        <v>223</v>
      </c>
      <c r="C792" s="6">
        <f>C784+1</f>
        <v>336</v>
      </c>
      <c r="D792" s="1" t="s">
        <v>384</v>
      </c>
    </row>
    <row r="793" spans="1:3" ht="12.75">
      <c r="A793" s="2" t="str">
        <f>CONCATENATE("L-",A768)</f>
        <v>L-110</v>
      </c>
      <c r="B793" s="1"/>
      <c r="C793" s="6"/>
    </row>
    <row r="794" spans="1:3" ht="12.75">
      <c r="A794" s="1"/>
      <c r="B794" s="2" t="str">
        <f>CONCATENATE("L-",B750)</f>
        <v>L-217</v>
      </c>
      <c r="C794" s="7"/>
    </row>
    <row r="795" spans="1:2" ht="12.75">
      <c r="A795" s="2" t="str">
        <f>CONCATENATE("L-",A772)</f>
        <v>L-111</v>
      </c>
      <c r="B795" s="7">
        <f>B791+1</f>
        <v>280</v>
      </c>
    </row>
    <row r="796" spans="1:7" ht="12.75">
      <c r="A796" s="3">
        <f>A792+1</f>
        <v>224</v>
      </c>
      <c r="E796" s="1"/>
      <c r="F796" s="9"/>
      <c r="G796" s="9"/>
    </row>
    <row r="797" spans="1:7" ht="12.75">
      <c r="A797" s="2" t="str">
        <f>CONCATENATE("L-",A776)</f>
        <v>L-112</v>
      </c>
      <c r="E797" s="2" t="str">
        <f>CONCATENATE("L-",D783)</f>
        <v>L-363</v>
      </c>
      <c r="F797" s="9"/>
      <c r="G797" s="9"/>
    </row>
    <row r="798" spans="4:7" ht="12.75">
      <c r="D798" s="9"/>
      <c r="E798" s="6">
        <f>E742+1</f>
        <v>378</v>
      </c>
      <c r="F798" s="1"/>
      <c r="G798" s="9"/>
    </row>
    <row r="799" spans="4:6" ht="12.75">
      <c r="D799" s="9"/>
      <c r="E799" s="3"/>
      <c r="F799" s="10" t="s">
        <v>529</v>
      </c>
    </row>
    <row r="800" ht="12.75">
      <c r="E800" s="9" t="str">
        <f>CONCATENATE("L-",D791)</f>
        <v>L-364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workbookViewId="0" topLeftCell="A108">
      <selection activeCell="C137" sqref="C137"/>
    </sheetView>
  </sheetViews>
  <sheetFormatPr defaultColWidth="9.140625" defaultRowHeight="12.75"/>
  <cols>
    <col min="2" max="2" width="28.28125" style="0" customWidth="1"/>
    <col min="3" max="3" width="24.7109375" style="0" customWidth="1"/>
  </cols>
  <sheetData>
    <row r="1" ht="12.75">
      <c r="B1" s="18" t="s">
        <v>573</v>
      </c>
    </row>
    <row r="2" spans="1:3" ht="12.75">
      <c r="A2" s="19" t="s">
        <v>669</v>
      </c>
      <c r="B2" s="19" t="s">
        <v>574</v>
      </c>
      <c r="C2" s="19" t="s">
        <v>575</v>
      </c>
    </row>
    <row r="3" spans="1:3" ht="12.75">
      <c r="A3">
        <v>1</v>
      </c>
      <c r="B3" t="s">
        <v>577</v>
      </c>
      <c r="C3" t="s">
        <v>566</v>
      </c>
    </row>
    <row r="4" spans="1:3" ht="12.75">
      <c r="A4">
        <v>2</v>
      </c>
      <c r="B4" t="s">
        <v>576</v>
      </c>
      <c r="C4" t="s">
        <v>565</v>
      </c>
    </row>
    <row r="5" spans="1:3" ht="12.75">
      <c r="A5">
        <v>3</v>
      </c>
      <c r="B5" t="s">
        <v>578</v>
      </c>
      <c r="C5" t="s">
        <v>565</v>
      </c>
    </row>
    <row r="6" spans="1:3" ht="12.75">
      <c r="A6">
        <v>4</v>
      </c>
      <c r="B6" t="s">
        <v>579</v>
      </c>
      <c r="C6" t="s">
        <v>569</v>
      </c>
    </row>
    <row r="7" spans="1:3" ht="12.75">
      <c r="A7">
        <v>5</v>
      </c>
      <c r="B7" t="s">
        <v>580</v>
      </c>
      <c r="C7" t="s">
        <v>571</v>
      </c>
    </row>
    <row r="10" spans="2:3" ht="12.75">
      <c r="B10" s="18" t="s">
        <v>581</v>
      </c>
      <c r="C10" s="18"/>
    </row>
    <row r="11" spans="1:3" ht="12.75">
      <c r="A11" s="19" t="s">
        <v>669</v>
      </c>
      <c r="B11" s="19" t="s">
        <v>574</v>
      </c>
      <c r="C11" s="19" t="s">
        <v>575</v>
      </c>
    </row>
    <row r="12" spans="1:3" ht="12.75">
      <c r="A12">
        <v>1</v>
      </c>
      <c r="B12" t="s">
        <v>582</v>
      </c>
      <c r="C12" t="s">
        <v>572</v>
      </c>
    </row>
    <row r="13" spans="1:3" ht="12.75">
      <c r="A13">
        <v>2</v>
      </c>
      <c r="B13" t="s">
        <v>583</v>
      </c>
      <c r="C13" t="s">
        <v>567</v>
      </c>
    </row>
    <row r="14" spans="1:3" ht="12.75">
      <c r="A14">
        <v>3</v>
      </c>
      <c r="B14" t="s">
        <v>584</v>
      </c>
      <c r="C14" t="s">
        <v>565</v>
      </c>
    </row>
    <row r="15" spans="1:3" ht="12.75">
      <c r="A15">
        <v>4</v>
      </c>
      <c r="B15" t="s">
        <v>585</v>
      </c>
      <c r="C15" t="s">
        <v>566</v>
      </c>
    </row>
    <row r="16" spans="1:3" ht="12.75">
      <c r="A16">
        <v>5</v>
      </c>
      <c r="B16" t="s">
        <v>586</v>
      </c>
      <c r="C16" t="s">
        <v>569</v>
      </c>
    </row>
    <row r="17" spans="1:3" ht="12.75">
      <c r="A17">
        <v>6</v>
      </c>
      <c r="B17" t="s">
        <v>587</v>
      </c>
      <c r="C17" t="s">
        <v>567</v>
      </c>
    </row>
    <row r="20" ht="12.75">
      <c r="B20" t="s">
        <v>588</v>
      </c>
    </row>
    <row r="21" spans="1:3" ht="12.75">
      <c r="A21" s="19" t="s">
        <v>669</v>
      </c>
      <c r="B21" s="19" t="s">
        <v>574</v>
      </c>
      <c r="C21" s="19" t="s">
        <v>575</v>
      </c>
    </row>
    <row r="22" spans="1:3" ht="12.75">
      <c r="A22">
        <v>1</v>
      </c>
      <c r="B22" t="s">
        <v>589</v>
      </c>
      <c r="C22" t="s">
        <v>567</v>
      </c>
    </row>
    <row r="23" spans="1:3" ht="12.75">
      <c r="A23">
        <v>2</v>
      </c>
      <c r="B23" t="s">
        <v>590</v>
      </c>
      <c r="C23" t="s">
        <v>567</v>
      </c>
    </row>
    <row r="24" spans="1:3" ht="12.75">
      <c r="A24">
        <v>3</v>
      </c>
      <c r="B24" t="s">
        <v>591</v>
      </c>
      <c r="C24" t="s">
        <v>568</v>
      </c>
    </row>
    <row r="25" spans="1:3" ht="12.75">
      <c r="A25">
        <v>4</v>
      </c>
      <c r="B25" t="s">
        <v>592</v>
      </c>
      <c r="C25" t="s">
        <v>569</v>
      </c>
    </row>
    <row r="26" spans="1:3" ht="12.75">
      <c r="A26">
        <v>5</v>
      </c>
      <c r="B26" t="s">
        <v>593</v>
      </c>
      <c r="C26" t="s">
        <v>594</v>
      </c>
    </row>
    <row r="27" spans="1:3" ht="12.75">
      <c r="A27">
        <v>6</v>
      </c>
      <c r="B27" t="s">
        <v>595</v>
      </c>
      <c r="C27" t="s">
        <v>566</v>
      </c>
    </row>
    <row r="30" ht="12.75">
      <c r="B30" t="s">
        <v>596</v>
      </c>
    </row>
    <row r="31" spans="1:3" ht="12.75">
      <c r="A31" s="19" t="s">
        <v>669</v>
      </c>
      <c r="B31" s="19" t="s">
        <v>574</v>
      </c>
      <c r="C31" s="19" t="s">
        <v>575</v>
      </c>
    </row>
    <row r="32" spans="1:3" ht="12.75">
      <c r="A32">
        <v>1</v>
      </c>
      <c r="B32" t="s">
        <v>597</v>
      </c>
      <c r="C32" t="s">
        <v>567</v>
      </c>
    </row>
    <row r="33" spans="1:3" ht="12.75">
      <c r="A33">
        <v>2</v>
      </c>
      <c r="B33" t="s">
        <v>598</v>
      </c>
      <c r="C33" t="s">
        <v>567</v>
      </c>
    </row>
    <row r="34" spans="1:3" ht="12.75">
      <c r="A34">
        <v>3</v>
      </c>
      <c r="B34" t="s">
        <v>599</v>
      </c>
      <c r="C34" t="s">
        <v>566</v>
      </c>
    </row>
    <row r="35" spans="1:3" ht="12.75">
      <c r="A35">
        <v>4</v>
      </c>
      <c r="B35" t="s">
        <v>600</v>
      </c>
      <c r="C35" t="s">
        <v>594</v>
      </c>
    </row>
    <row r="36" spans="1:3" ht="12.75">
      <c r="A36">
        <v>5</v>
      </c>
      <c r="B36" t="s">
        <v>601</v>
      </c>
      <c r="C36" t="s">
        <v>569</v>
      </c>
    </row>
    <row r="37" spans="1:3" ht="12.75">
      <c r="A37">
        <v>6</v>
      </c>
      <c r="B37" t="s">
        <v>602</v>
      </c>
      <c r="C37" t="s">
        <v>568</v>
      </c>
    </row>
    <row r="40" ht="12.75">
      <c r="B40" t="s">
        <v>603</v>
      </c>
    </row>
    <row r="41" spans="1:3" ht="12.75">
      <c r="A41" s="19" t="s">
        <v>669</v>
      </c>
      <c r="B41" s="19" t="s">
        <v>574</v>
      </c>
      <c r="C41" s="19" t="s">
        <v>575</v>
      </c>
    </row>
    <row r="42" spans="1:3" ht="12.75">
      <c r="A42">
        <v>1</v>
      </c>
      <c r="B42" t="s">
        <v>604</v>
      </c>
      <c r="C42" t="s">
        <v>567</v>
      </c>
    </row>
    <row r="43" spans="1:3" ht="12.75">
      <c r="A43">
        <v>2</v>
      </c>
      <c r="B43" t="s">
        <v>605</v>
      </c>
      <c r="C43" t="s">
        <v>568</v>
      </c>
    </row>
    <row r="44" spans="1:3" ht="12.75">
      <c r="A44">
        <v>3</v>
      </c>
      <c r="B44" t="s">
        <v>606</v>
      </c>
      <c r="C44" t="s">
        <v>567</v>
      </c>
    </row>
    <row r="45" spans="1:3" ht="12.75">
      <c r="A45">
        <v>4</v>
      </c>
      <c r="B45" t="s">
        <v>607</v>
      </c>
      <c r="C45" t="s">
        <v>570</v>
      </c>
    </row>
    <row r="46" spans="1:3" ht="12.75">
      <c r="A46">
        <v>5</v>
      </c>
      <c r="B46" t="s">
        <v>608</v>
      </c>
      <c r="C46" t="s">
        <v>572</v>
      </c>
    </row>
    <row r="47" spans="1:3" ht="12.75">
      <c r="A47">
        <v>6</v>
      </c>
      <c r="B47" t="s">
        <v>609</v>
      </c>
      <c r="C47" t="s">
        <v>566</v>
      </c>
    </row>
    <row r="50" ht="12.75">
      <c r="B50" t="s">
        <v>610</v>
      </c>
    </row>
    <row r="51" spans="1:3" ht="12.75">
      <c r="A51" s="19" t="s">
        <v>669</v>
      </c>
      <c r="B51" s="19" t="s">
        <v>574</v>
      </c>
      <c r="C51" s="19" t="s">
        <v>575</v>
      </c>
    </row>
    <row r="52" spans="1:3" ht="12.75">
      <c r="A52">
        <v>1</v>
      </c>
      <c r="B52" t="s">
        <v>611</v>
      </c>
      <c r="C52" t="s">
        <v>566</v>
      </c>
    </row>
    <row r="53" spans="1:3" ht="12.75">
      <c r="A53">
        <v>2</v>
      </c>
      <c r="B53" t="s">
        <v>612</v>
      </c>
      <c r="C53" t="s">
        <v>570</v>
      </c>
    </row>
    <row r="54" spans="1:3" ht="12.75">
      <c r="A54">
        <v>3</v>
      </c>
      <c r="B54" t="s">
        <v>613</v>
      </c>
      <c r="C54" t="s">
        <v>565</v>
      </c>
    </row>
    <row r="55" spans="1:3" ht="12.75">
      <c r="A55">
        <v>4</v>
      </c>
      <c r="B55" t="s">
        <v>614</v>
      </c>
      <c r="C55" t="s">
        <v>569</v>
      </c>
    </row>
    <row r="56" spans="1:3" ht="12.75">
      <c r="A56">
        <v>5</v>
      </c>
      <c r="B56" t="s">
        <v>615</v>
      </c>
      <c r="C56" t="s">
        <v>565</v>
      </c>
    </row>
    <row r="57" spans="1:3" ht="12.75">
      <c r="A57">
        <v>6</v>
      </c>
      <c r="B57" t="s">
        <v>616</v>
      </c>
      <c r="C57" t="s">
        <v>568</v>
      </c>
    </row>
    <row r="60" ht="12.75">
      <c r="B60" t="s">
        <v>617</v>
      </c>
    </row>
    <row r="61" spans="1:3" ht="12.75">
      <c r="A61" s="19" t="s">
        <v>669</v>
      </c>
      <c r="B61" s="19" t="s">
        <v>574</v>
      </c>
      <c r="C61" s="19" t="s">
        <v>575</v>
      </c>
    </row>
    <row r="62" spans="1:3" ht="12.75">
      <c r="A62">
        <v>1</v>
      </c>
      <c r="B62" t="s">
        <v>618</v>
      </c>
      <c r="C62" t="s">
        <v>565</v>
      </c>
    </row>
    <row r="63" spans="1:3" ht="12.75">
      <c r="A63">
        <v>2</v>
      </c>
      <c r="B63" t="s">
        <v>619</v>
      </c>
      <c r="C63" t="s">
        <v>571</v>
      </c>
    </row>
    <row r="64" spans="1:3" ht="12.75">
      <c r="A64">
        <v>3</v>
      </c>
      <c r="B64" t="s">
        <v>620</v>
      </c>
      <c r="C64" t="s">
        <v>566</v>
      </c>
    </row>
    <row r="65" spans="1:3" ht="12.75">
      <c r="A65">
        <v>4</v>
      </c>
      <c r="B65" t="s">
        <v>621</v>
      </c>
      <c r="C65" t="s">
        <v>567</v>
      </c>
    </row>
    <row r="66" spans="1:3" ht="12.75">
      <c r="A66">
        <v>5</v>
      </c>
      <c r="B66" t="s">
        <v>622</v>
      </c>
      <c r="C66" t="s">
        <v>569</v>
      </c>
    </row>
    <row r="67" spans="1:3" ht="12.75">
      <c r="A67">
        <v>6</v>
      </c>
      <c r="B67" t="s">
        <v>623</v>
      </c>
      <c r="C67" t="s">
        <v>570</v>
      </c>
    </row>
    <row r="70" ht="12.75">
      <c r="B70" t="s">
        <v>624</v>
      </c>
    </row>
    <row r="71" spans="1:3" ht="12.75">
      <c r="A71" s="19" t="s">
        <v>669</v>
      </c>
      <c r="B71" s="19" t="s">
        <v>574</v>
      </c>
      <c r="C71" s="19" t="s">
        <v>575</v>
      </c>
    </row>
    <row r="72" spans="1:3" ht="12.75">
      <c r="A72">
        <v>1</v>
      </c>
      <c r="B72" t="s">
        <v>625</v>
      </c>
      <c r="C72" t="s">
        <v>565</v>
      </c>
    </row>
    <row r="73" spans="1:3" ht="12.75">
      <c r="A73">
        <v>2</v>
      </c>
      <c r="B73" t="s">
        <v>626</v>
      </c>
      <c r="C73" t="s">
        <v>567</v>
      </c>
    </row>
    <row r="74" spans="1:3" ht="12.75">
      <c r="A74">
        <v>3</v>
      </c>
      <c r="B74" t="s">
        <v>627</v>
      </c>
      <c r="C74" t="s">
        <v>568</v>
      </c>
    </row>
    <row r="75" spans="1:3" ht="12.75">
      <c r="A75">
        <v>4</v>
      </c>
      <c r="B75" t="s">
        <v>628</v>
      </c>
      <c r="C75" t="s">
        <v>565</v>
      </c>
    </row>
    <row r="76" spans="1:3" ht="12.75">
      <c r="A76">
        <v>5</v>
      </c>
      <c r="B76" t="s">
        <v>629</v>
      </c>
      <c r="C76" t="s">
        <v>566</v>
      </c>
    </row>
    <row r="77" spans="1:3" ht="12.75">
      <c r="A77">
        <v>6</v>
      </c>
      <c r="B77" t="s">
        <v>630</v>
      </c>
      <c r="C77" t="s">
        <v>568</v>
      </c>
    </row>
    <row r="80" ht="12.75">
      <c r="B80" t="s">
        <v>631</v>
      </c>
    </row>
    <row r="81" spans="1:3" ht="12.75">
      <c r="A81" s="19" t="s">
        <v>669</v>
      </c>
      <c r="B81" s="19" t="s">
        <v>574</v>
      </c>
      <c r="C81" s="19" t="s">
        <v>575</v>
      </c>
    </row>
    <row r="82" spans="1:3" ht="12.75">
      <c r="A82">
        <v>1</v>
      </c>
      <c r="B82" t="s">
        <v>632</v>
      </c>
      <c r="C82" t="s">
        <v>565</v>
      </c>
    </row>
    <row r="83" spans="1:3" ht="12.75">
      <c r="A83">
        <v>2</v>
      </c>
      <c r="B83" t="s">
        <v>633</v>
      </c>
      <c r="C83" t="s">
        <v>566</v>
      </c>
    </row>
    <row r="84" spans="1:3" ht="12.75">
      <c r="A84">
        <v>3</v>
      </c>
      <c r="B84" t="s">
        <v>634</v>
      </c>
      <c r="C84" t="s">
        <v>567</v>
      </c>
    </row>
    <row r="85" spans="1:3" ht="12.75">
      <c r="A85">
        <v>4</v>
      </c>
      <c r="B85" t="s">
        <v>635</v>
      </c>
      <c r="C85" t="s">
        <v>568</v>
      </c>
    </row>
    <row r="86" spans="1:3" ht="12.75">
      <c r="A86">
        <v>5</v>
      </c>
      <c r="B86" t="s">
        <v>636</v>
      </c>
      <c r="C86" t="s">
        <v>566</v>
      </c>
    </row>
    <row r="87" spans="1:3" ht="12.75">
      <c r="A87">
        <v>6</v>
      </c>
      <c r="B87" t="s">
        <v>637</v>
      </c>
      <c r="C87" t="s">
        <v>571</v>
      </c>
    </row>
    <row r="90" ht="12.75">
      <c r="B90" t="s">
        <v>638</v>
      </c>
    </row>
    <row r="91" spans="1:3" ht="12.75">
      <c r="A91" s="19" t="s">
        <v>669</v>
      </c>
      <c r="B91" s="19" t="s">
        <v>574</v>
      </c>
      <c r="C91" s="19" t="s">
        <v>575</v>
      </c>
    </row>
    <row r="92" spans="1:3" ht="12.75">
      <c r="A92">
        <v>1</v>
      </c>
      <c r="B92" t="s">
        <v>639</v>
      </c>
      <c r="C92" t="s">
        <v>565</v>
      </c>
    </row>
    <row r="93" spans="1:3" ht="12.75">
      <c r="A93">
        <v>2</v>
      </c>
      <c r="B93" t="s">
        <v>640</v>
      </c>
      <c r="C93" t="s">
        <v>565</v>
      </c>
    </row>
    <row r="94" spans="1:3" ht="12.75">
      <c r="A94">
        <v>3</v>
      </c>
      <c r="B94" t="s">
        <v>641</v>
      </c>
      <c r="C94" t="s">
        <v>572</v>
      </c>
    </row>
    <row r="95" spans="1:3" ht="12.75">
      <c r="A95">
        <v>4</v>
      </c>
      <c r="B95" t="s">
        <v>642</v>
      </c>
      <c r="C95" t="s">
        <v>568</v>
      </c>
    </row>
    <row r="96" spans="1:3" ht="12.75">
      <c r="A96">
        <v>5</v>
      </c>
      <c r="B96" t="s">
        <v>643</v>
      </c>
      <c r="C96" t="s">
        <v>569</v>
      </c>
    </row>
    <row r="97" spans="1:3" ht="12.75">
      <c r="A97">
        <v>6</v>
      </c>
      <c r="B97" t="s">
        <v>644</v>
      </c>
      <c r="C97" t="s">
        <v>566</v>
      </c>
    </row>
    <row r="100" ht="12.75">
      <c r="B100" t="s">
        <v>673</v>
      </c>
    </row>
    <row r="101" spans="1:3" ht="12.75">
      <c r="A101" s="19" t="s">
        <v>669</v>
      </c>
      <c r="B101" s="19" t="s">
        <v>574</v>
      </c>
      <c r="C101" s="19" t="s">
        <v>575</v>
      </c>
    </row>
    <row r="102" spans="1:3" ht="12.75">
      <c r="A102">
        <v>1</v>
      </c>
      <c r="B102" t="s">
        <v>645</v>
      </c>
      <c r="C102" t="s">
        <v>565</v>
      </c>
    </row>
    <row r="103" spans="1:3" ht="12.75">
      <c r="A103">
        <v>2</v>
      </c>
      <c r="B103" t="s">
        <v>646</v>
      </c>
      <c r="C103" t="s">
        <v>568</v>
      </c>
    </row>
    <row r="104" spans="1:3" ht="12.75">
      <c r="A104">
        <v>3</v>
      </c>
      <c r="B104" t="s">
        <v>647</v>
      </c>
      <c r="C104" t="s">
        <v>571</v>
      </c>
    </row>
    <row r="105" spans="1:3" ht="12.75">
      <c r="A105">
        <v>4</v>
      </c>
      <c r="B105" t="s">
        <v>648</v>
      </c>
      <c r="C105" t="s">
        <v>569</v>
      </c>
    </row>
    <row r="106" spans="1:3" ht="12.75">
      <c r="A106">
        <v>5</v>
      </c>
      <c r="B106" t="s">
        <v>649</v>
      </c>
      <c r="C106" t="s">
        <v>569</v>
      </c>
    </row>
    <row r="107" spans="1:3" ht="12.75">
      <c r="A107">
        <v>6</v>
      </c>
      <c r="B107" t="s">
        <v>650</v>
      </c>
      <c r="C107" t="s">
        <v>570</v>
      </c>
    </row>
    <row r="110" ht="12.75">
      <c r="B110" t="s">
        <v>651</v>
      </c>
    </row>
    <row r="111" spans="1:3" ht="12.75">
      <c r="A111" s="19" t="s">
        <v>669</v>
      </c>
      <c r="B111" s="19" t="s">
        <v>574</v>
      </c>
      <c r="C111" s="19" t="s">
        <v>575</v>
      </c>
    </row>
    <row r="112" spans="1:3" ht="12.75">
      <c r="A112">
        <v>1</v>
      </c>
      <c r="B112" t="s">
        <v>652</v>
      </c>
      <c r="C112" t="s">
        <v>568</v>
      </c>
    </row>
    <row r="113" spans="1:3" ht="12.75">
      <c r="A113">
        <v>2</v>
      </c>
      <c r="B113" t="s">
        <v>653</v>
      </c>
      <c r="C113" t="s">
        <v>567</v>
      </c>
    </row>
    <row r="114" spans="1:3" ht="12.75">
      <c r="A114">
        <v>3</v>
      </c>
      <c r="B114" t="s">
        <v>654</v>
      </c>
      <c r="C114" t="s">
        <v>565</v>
      </c>
    </row>
    <row r="115" spans="1:3" ht="12.75">
      <c r="A115">
        <v>4</v>
      </c>
      <c r="B115" t="s">
        <v>655</v>
      </c>
      <c r="C115" t="s">
        <v>568</v>
      </c>
    </row>
    <row r="116" spans="1:3" ht="12.75">
      <c r="A116">
        <v>5</v>
      </c>
      <c r="B116" t="s">
        <v>656</v>
      </c>
      <c r="C116" t="s">
        <v>566</v>
      </c>
    </row>
    <row r="117" spans="1:3" ht="12.75">
      <c r="A117">
        <v>6</v>
      </c>
      <c r="B117" t="s">
        <v>657</v>
      </c>
      <c r="C117" t="s">
        <v>567</v>
      </c>
    </row>
    <row r="120" ht="12.75">
      <c r="B120" t="s">
        <v>658</v>
      </c>
    </row>
    <row r="121" spans="1:3" ht="12.75">
      <c r="A121" s="19" t="s">
        <v>669</v>
      </c>
      <c r="B121" s="19" t="s">
        <v>574</v>
      </c>
      <c r="C121" s="19" t="s">
        <v>575</v>
      </c>
    </row>
    <row r="122" spans="1:3" ht="12.75">
      <c r="A122">
        <v>1</v>
      </c>
      <c r="B122" t="s">
        <v>659</v>
      </c>
      <c r="C122" t="s">
        <v>566</v>
      </c>
    </row>
    <row r="123" spans="1:3" ht="12.75">
      <c r="A123">
        <v>2</v>
      </c>
      <c r="B123" t="s">
        <v>660</v>
      </c>
      <c r="C123" t="s">
        <v>570</v>
      </c>
    </row>
    <row r="124" spans="1:3" ht="12.75">
      <c r="A124">
        <v>3</v>
      </c>
      <c r="B124" t="s">
        <v>661</v>
      </c>
      <c r="C124" t="s">
        <v>565</v>
      </c>
    </row>
    <row r="125" spans="1:3" ht="12.75">
      <c r="A125">
        <v>4</v>
      </c>
      <c r="B125" t="s">
        <v>662</v>
      </c>
      <c r="C125" t="s">
        <v>568</v>
      </c>
    </row>
    <row r="126" spans="1:3" ht="12.75">
      <c r="A126">
        <v>5</v>
      </c>
      <c r="B126" t="s">
        <v>663</v>
      </c>
      <c r="C126" t="s">
        <v>568</v>
      </c>
    </row>
    <row r="130" ht="12.75">
      <c r="B130" t="s">
        <v>664</v>
      </c>
    </row>
    <row r="131" spans="1:3" ht="12.75">
      <c r="A131" s="19" t="s">
        <v>669</v>
      </c>
      <c r="B131" s="19" t="s">
        <v>574</v>
      </c>
      <c r="C131" s="19" t="s">
        <v>575</v>
      </c>
    </row>
    <row r="132" spans="1:3" ht="12.75">
      <c r="A132">
        <v>1</v>
      </c>
      <c r="B132" t="s">
        <v>665</v>
      </c>
      <c r="C132" t="s">
        <v>570</v>
      </c>
    </row>
    <row r="133" spans="1:3" ht="12.75">
      <c r="A133">
        <v>2</v>
      </c>
      <c r="B133" t="s">
        <v>666</v>
      </c>
      <c r="C133" t="s">
        <v>565</v>
      </c>
    </row>
    <row r="134" spans="1:3" ht="12.75">
      <c r="A134">
        <v>3</v>
      </c>
      <c r="B134" t="s">
        <v>667</v>
      </c>
      <c r="C134" t="s">
        <v>571</v>
      </c>
    </row>
    <row r="135" spans="1:3" ht="12.75">
      <c r="A135">
        <v>4</v>
      </c>
      <c r="B135" t="s">
        <v>668</v>
      </c>
      <c r="C135" t="s">
        <v>569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J23" sqref="J23"/>
    </sheetView>
  </sheetViews>
  <sheetFormatPr defaultColWidth="9.140625" defaultRowHeight="12.75"/>
  <cols>
    <col min="2" max="2" width="18.421875" style="0" customWidth="1"/>
    <col min="3" max="3" width="20.28125" style="0" customWidth="1"/>
  </cols>
  <sheetData>
    <row r="1" ht="12.75">
      <c r="A1" t="s">
        <v>670</v>
      </c>
    </row>
    <row r="2" spans="1:3" ht="12.75">
      <c r="A2" t="s">
        <v>671</v>
      </c>
      <c r="B2" t="s">
        <v>672</v>
      </c>
      <c r="C2" t="s">
        <v>575</v>
      </c>
    </row>
    <row r="3" spans="1:3" ht="12.75">
      <c r="A3" t="str">
        <f>'Top 6 in each Weight'!B1</f>
        <v>103 lbs</v>
      </c>
      <c r="B3" t="str">
        <f>'Top 6 in each Weight'!B3</f>
        <v>Parker Scarff</v>
      </c>
      <c r="C3" t="str">
        <f>'Top 6 in each Weight'!C3</f>
        <v>Kennedy </v>
      </c>
    </row>
    <row r="4" spans="1:3" ht="12.75">
      <c r="A4" t="str">
        <f>'Top 6 in each Weight'!B10</f>
        <v>112 lbs</v>
      </c>
      <c r="B4" t="str">
        <f>'Top 6 in each Weight'!B12</f>
        <v>Jesus Torress</v>
      </c>
      <c r="C4" t="str">
        <f>'Top 6 in each Weight'!C12</f>
        <v>Tyee</v>
      </c>
    </row>
    <row r="5" spans="1:3" ht="12.75">
      <c r="A5" t="str">
        <f>'Top 6 in each Weight'!B20</f>
        <v>119 lbs</v>
      </c>
      <c r="B5" t="str">
        <f>'Top 6 in each Weight'!B22</f>
        <v>Samson Onevathana</v>
      </c>
      <c r="C5" t="str">
        <f>'Top 6 in each Weight'!C22</f>
        <v>Renton </v>
      </c>
    </row>
    <row r="6" spans="1:3" ht="12.75">
      <c r="A6" t="s">
        <v>596</v>
      </c>
      <c r="B6" t="str">
        <f>'Top 6 in each Weight'!B32</f>
        <v>Chris Stone</v>
      </c>
      <c r="C6" t="str">
        <f>'Top 6 in each Weight'!C32</f>
        <v>Renton </v>
      </c>
    </row>
    <row r="7" spans="1:3" ht="12.75">
      <c r="A7" t="s">
        <v>603</v>
      </c>
      <c r="B7" t="str">
        <f>'Top 6 in each Weight'!B42</f>
        <v>Casey McSwane</v>
      </c>
      <c r="C7" t="str">
        <f>'Top 6 in each Weight'!C42</f>
        <v>Renton </v>
      </c>
    </row>
    <row r="8" spans="1:3" ht="12.75">
      <c r="A8" t="s">
        <v>610</v>
      </c>
      <c r="B8" t="str">
        <f>'Top 6 in each Weight'!B52</f>
        <v>Travis Bull</v>
      </c>
      <c r="C8" t="str">
        <f>'Top 6 in each Weight'!C52</f>
        <v>Kennedy </v>
      </c>
    </row>
    <row r="9" spans="1:3" ht="12.75">
      <c r="A9" t="s">
        <v>617</v>
      </c>
      <c r="B9" t="str">
        <f>'Top 6 in each Weight'!B62</f>
        <v>Kevin Colbern</v>
      </c>
      <c r="C9" t="str">
        <f>'Top 6 in each Weight'!C62</f>
        <v>Mt. Rainier</v>
      </c>
    </row>
    <row r="10" spans="1:3" ht="12.75">
      <c r="A10" t="s">
        <v>624</v>
      </c>
      <c r="B10" t="str">
        <f>'Top 6 in each Weight'!B72</f>
        <v>David Lepeska</v>
      </c>
      <c r="C10" t="str">
        <f>'Top 6 in each Weight'!C72</f>
        <v>Mt. Rainier</v>
      </c>
    </row>
    <row r="11" spans="1:3" ht="12.75">
      <c r="A11" t="s">
        <v>631</v>
      </c>
      <c r="B11" t="str">
        <f>'Top 6 in each Weight'!B82</f>
        <v>Patrick Flemming </v>
      </c>
      <c r="C11" t="str">
        <f>'Top 6 in each Weight'!C82</f>
        <v>Mt. Rainier</v>
      </c>
    </row>
    <row r="12" spans="1:3" ht="12.75">
      <c r="A12" t="s">
        <v>638</v>
      </c>
      <c r="B12" t="str">
        <f>'Top 6 in each Weight'!B92</f>
        <v>Ricky Dorward</v>
      </c>
      <c r="C12" t="str">
        <f>'Top 6 in each Weight'!C92</f>
        <v>Mt. Rainier</v>
      </c>
    </row>
    <row r="13" spans="1:3" ht="12.75">
      <c r="A13" t="s">
        <v>673</v>
      </c>
      <c r="B13" t="str">
        <f>'Top 6 in each Weight'!B102</f>
        <v>Corey Muma</v>
      </c>
      <c r="C13" t="str">
        <f>'Top 6 in each Weight'!C102</f>
        <v>Mt. Rainier</v>
      </c>
    </row>
    <row r="14" spans="1:3" ht="12.75">
      <c r="A14" t="s">
        <v>651</v>
      </c>
      <c r="B14" t="str">
        <f>'Top 6 in each Weight'!B112</f>
        <v>Justin Gibson</v>
      </c>
      <c r="C14" t="str">
        <f>'Top 6 in each Weight'!C112</f>
        <v>Highline</v>
      </c>
    </row>
    <row r="15" spans="1:3" ht="12.75">
      <c r="A15" t="s">
        <v>658</v>
      </c>
      <c r="B15" t="str">
        <f>'Top 6 in each Weight'!B122</f>
        <v>Mark-Avery Airhart</v>
      </c>
      <c r="C15" t="str">
        <f>'Top 6 in each Weight'!C122</f>
        <v>Kennedy </v>
      </c>
    </row>
    <row r="16" spans="1:3" ht="12.75">
      <c r="A16" t="s">
        <v>664</v>
      </c>
      <c r="B16" t="str">
        <f>'Top 6 in each Weight'!B132</f>
        <v>Senio Kelemete</v>
      </c>
      <c r="C16" t="str">
        <f>'Top 6 in each Weight'!C132</f>
        <v>Evergreen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1" sqref="A21"/>
    </sheetView>
  </sheetViews>
  <sheetFormatPr defaultColWidth="9.140625" defaultRowHeight="12.75"/>
  <cols>
    <col min="1" max="1" width="23.00390625" style="0" customWidth="1"/>
  </cols>
  <sheetData>
    <row r="1" spans="1:2" ht="12.75">
      <c r="A1" t="s">
        <v>563</v>
      </c>
      <c r="B1" t="s">
        <v>564</v>
      </c>
    </row>
    <row r="2" spans="1:2" ht="12.75">
      <c r="A2" t="s">
        <v>565</v>
      </c>
      <c r="B2">
        <v>354.5</v>
      </c>
    </row>
    <row r="3" spans="1:2" ht="12.75">
      <c r="A3" t="s">
        <v>567</v>
      </c>
      <c r="B3">
        <v>248.5</v>
      </c>
    </row>
    <row r="4" spans="1:2" ht="12.75">
      <c r="A4" t="s">
        <v>566</v>
      </c>
      <c r="B4">
        <v>221.5</v>
      </c>
    </row>
    <row r="5" spans="1:2" ht="12.75">
      <c r="A5" t="s">
        <v>568</v>
      </c>
      <c r="B5">
        <v>205</v>
      </c>
    </row>
    <row r="6" spans="1:2" ht="12.75">
      <c r="A6" t="s">
        <v>569</v>
      </c>
      <c r="B6">
        <v>129.5</v>
      </c>
    </row>
    <row r="7" spans="1:2" ht="12.75">
      <c r="A7" t="s">
        <v>570</v>
      </c>
      <c r="B7">
        <v>119</v>
      </c>
    </row>
    <row r="8" spans="1:2" ht="12.75">
      <c r="A8" t="s">
        <v>571</v>
      </c>
      <c r="B8">
        <v>72</v>
      </c>
    </row>
    <row r="9" spans="1:2" ht="12.75">
      <c r="A9" t="s">
        <v>572</v>
      </c>
      <c r="B9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Perot Systems Solutions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Dailey</dc:creator>
  <cp:keywords/>
  <dc:description/>
  <cp:lastModifiedBy>Craig Dailey</cp:lastModifiedBy>
  <dcterms:created xsi:type="dcterms:W3CDTF">2007-01-30T05:48:54Z</dcterms:created>
  <dcterms:modified xsi:type="dcterms:W3CDTF">2007-02-04T08:18:05Z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